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350" documentId="13_ncr:1_{F6CB121F-512D-4AA6-A0C1-0FB36C537598}" xr6:coauthVersionLast="47" xr6:coauthVersionMax="47" xr10:uidLastSave="{AB9060C8-B4F1-4810-A60D-150F1259AAEF}"/>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5" i="5"/>
  <c r="B6" i="5"/>
  <c r="B7" i="5"/>
  <c r="B8" i="5"/>
  <c r="B9" i="5"/>
  <c r="B10" i="5"/>
  <c r="B11" i="5"/>
  <c r="B12" i="5"/>
  <c r="B13" i="5"/>
  <c r="B14" i="5"/>
  <c r="B15" i="5"/>
  <c r="B16" i="5"/>
  <c r="B17" i="5"/>
  <c r="B18" i="5"/>
  <c r="B19" i="5"/>
  <c r="B20"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<sst xmlns="http://schemas.openxmlformats.org/spreadsheetml/2006/main" count="180265" uniqueCount="39118">
  <si>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</si>
  <si>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</si>
  <si>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</si>
  <si>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</si>
  <si>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</si>
  <si>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</si>
  <si>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</si>
  <si>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</si>
  <si>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</si>
  <si>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</si>
  <si>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</si>
  <si>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</si>
  <si>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</si>
  <si>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</si>
  <si>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</si>
  <si>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</si>
  <si>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</si>
  <si>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</si>
  <si>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</si>
  <si>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</si>
  <si>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</si>
  <si>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</si>
  <si>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</si>
  <si>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</si>
  <si>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</si>
  <si>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</si>
  <si>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</si>
  <si>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</si>
  <si>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</si>
  <si>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</si>
  <si>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</si>
  <si>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</si>
  <si>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</si>
  <si>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</si>
  <si>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</si>
  <si>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</si>
  <si>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</si>
  <si>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</si>
  <si>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</si>
  <si>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</si>
  <si>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</si>
  <si>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</si>
  <si>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</si>
  <si>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</si>
  <si>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</si>
  <si>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</si>
  <si>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</si>
  <si>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</si>
  <si>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</si>
  <si>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</si>
  <si>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</si>
  <si>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</si>
  <si>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</si>
  <si>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</si>
  <si>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</si>
  <si>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</si>
  <si>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</si>
  <si>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</si>
  <si>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</si>
  <si>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</si>
  <si>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</si>
  <si>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</si>
  <si>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</si>
  <si>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</si>
  <si>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</si>
  <si>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</si>
  <si>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</si>
  <si>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</si>
  <si>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</si>
  <si>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</si>
  <si>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</si>
  <si>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</si>
  <si>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</si>
  <si>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</si>
  <si>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</si>
  <si>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</si>
  <si>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</si>
  <si>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</si>
  <si>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</si>
  <si>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</si>
  <si>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</si>
  <si>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</si>
  <si>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</si>
  <si>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</si>
  <si>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</si>
  <si>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</si>
  <si>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</si>
  <si>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</si>
  <si>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</si>
  <si>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</si>
  <si>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</si>
  <si>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</si>
  <si>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</si>
  <si>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</si>
  <si>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</si>
  <si>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</si>
  <si>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</si>
  <si>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</si>
  <si>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</si>
  <si>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</si>
  <si>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</si>
  <si>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</si>
  <si>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</si>
  <si>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</si>
  <si>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</si>
  <si>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</si>
  <si>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</si>
  <si>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</si>
  <si>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</si>
  <si>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</si>
  <si>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</si>
  <si>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</si>
  <si>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</si>
  <si>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</si>
  <si>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</si>
  <si>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</si>
  <si>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</si>
  <si>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</si>
  <si>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</si>
  <si>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</si>
  <si>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</si>
  <si>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</si>
  <si>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</si>
  <si>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</si>
  <si>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</si>
  <si>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</si>
  <si>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</si>
  <si>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</si>
  <si>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</si>
  <si>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</si>
  <si>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</si>
  <si>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</si>
  <si>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</si>
  <si>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</si>
  <si>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</si>
  <si>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</si>
  <si>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</si>
  <si>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</si>
  <si>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</si>
  <si>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</si>
  <si>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</si>
  <si>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</si>
  <si>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</si>
  <si>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</si>
  <si>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</si>
  <si>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</si>
  <si>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</si>
  <si>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</si>
  <si>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</si>
  <si>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</si>
  <si>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</si>
  <si>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</si>
  <si>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</si>
  <si>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</si>
  <si>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</si>
  <si>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</si>
  <si>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</si>
  <si>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</si>
  <si>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</si>
  <si>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</si>
  <si>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</si>
  <si>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</si>
  <si>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</si>
  <si>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</si>
  <si>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</si>
  <si>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</si>
  <si>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</si>
  <si>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</si>
  <si>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</si>
  <si>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</si>
  <si>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</si>
  <si>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</si>
  <si>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</si>
  <si>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</si>
  <si>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</si>
  <si>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</si>
  <si>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</si>
  <si>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</si>
  <si>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</si>
  <si>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</si>
  <si>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</si>
  <si>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</si>
  <si>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</si>
  <si>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</si>
  <si>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</si>
  <si>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</si>
  <si>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</si>
  <si>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</si>
  <si>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</si>
  <si>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</si>
  <si>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</si>
  <si>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</si>
  <si>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</si>
  <si>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</si>
  <si>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</si>
  <si>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</si>
  <si>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</si>
  <si>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</si>
  <si>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</si>
  <si>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</si>
  <si>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</si>
  <si>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</si>
  <si>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</si>
  <si>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</si>
  <si>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</si>
  <si>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</si>
  <si>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</si>
  <si>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</si>
  <si>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</si>
  <si>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</si>
  <si>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</si>
  <si>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</si>
  <si>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</si>
  <si>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</si>
  <si>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</si>
  <si>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</si>
  <si>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</si>
  <si>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</si>
  <si>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</si>
  <si>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</si>
  <si>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</si>
  <si>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</si>
  <si>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</si>
  <si>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</si>
  <si>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</si>
  <si>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</si>
  <si>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</si>
  <si>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</si>
  <si>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</si>
  <si>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</si>
  <si>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</si>
  <si>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</si>
  <si>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</si>
  <si>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</si>
  <si>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</si>
  <si>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</si>
  <si>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</si>
  <si>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</si>
  <si>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</si>
  <si>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</si>
  <si>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</si>
  <si>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</si>
  <si>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</si>
  <si>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</si>
  <si>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</si>
  <si>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</si>
  <si>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</si>
  <si>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</si>
  <si>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</si>
  <si>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</si>
  <si>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</si>
  <si>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</si>
  <si>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</si>
  <si>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</si>
  <si>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</si>
  <si>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</si>
  <si>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</si>
  <si>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</si>
  <si>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</si>
  <si>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</si>
  <si>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</si>
  <si>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</si>
  <si>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</si>
  <si>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</si>
  <si>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</si>
  <si>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</si>
  <si>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</si>
  <si>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</si>
  <si>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</si>
  <si>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</si>
  <si>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</si>
  <si>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</si>
  <si>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</si>
  <si>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</si>
  <si>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</si>
  <si>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</si>
  <si>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</si>
  <si>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</si>
  <si>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</si>
  <si>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</si>
  <si>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</si>
  <si>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</si>
  <si>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</si>
  <si>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</si>
  <si>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</si>
  <si>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</si>
  <si>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</si>
  <si>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</si>
  <si>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</si>
  <si>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</si>
  <si>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</si>
  <si>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</si>
  <si>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</si>
  <si>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</si>
  <si>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</si>
  <si>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</si>
  <si>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</si>
  <si>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</si>
  <si>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</si>
  <si>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</si>
  <si>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</si>
  <si>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</si>
  <si>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</si>
  <si>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</si>
  <si>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</si>
  <si>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</si>
  <si>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</si>
  <si>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</si>
  <si>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</si>
  <si>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</si>
  <si>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</si>
  <si>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</si>
  <si>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</si>
  <si>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</si>
  <si>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</si>
  <si>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</si>
  <si>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</si>
  <si>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</si>
  <si>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</si>
  <si>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</si>
  <si>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</si>
  <si>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</si>
  <si>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</si>
  <si>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</si>
  <si>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</si>
  <si>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</si>
  <si>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</si>
  <si>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</si>
  <si>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</si>
  <si>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</si>
  <si>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</si>
  <si>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</si>
  <si>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</si>
  <si>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</si>
  <si>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</si>
  <si>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</si>
  <si>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</si>
  <si>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</si>
  <si>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</si>
  <si>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</si>
  <si>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</si>
  <si>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</si>
  <si>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</si>
  <si>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</si>
  <si>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</si>
  <si>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</si>
  <si>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</si>
  <si>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</si>
  <si>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</si>
  <si>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</si>
  <si>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</si>
  <si>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</si>
  <si>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</si>
  <si>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</si>
  <si>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</si>
  <si>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</si>
  <si>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</si>
  <si>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</si>
  <si>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</si>
  <si>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</si>
  <si>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</si>
  <si>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</si>
  <si>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</si>
  <si>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</si>
  <si>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</si>
  <si>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</si>
  <si>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</si>
  <si>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</si>
  <si>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</si>
  <si>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</si>
  <si>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</si>
  <si>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</si>
  <si>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</si>
  <si>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</si>
  <si>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</si>
  <si>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</si>
  <si>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</si>
  <si>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</si>
  <si>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</si>
  <si>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</si>
  <si>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</si>
  <si>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</si>
  <si>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</si>
  <si>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</si>
  <si>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</si>
  <si>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</si>
  <si>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</si>
  <si>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</si>
  <si>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</si>
  <si>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</si>
  <si>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</si>
  <si>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</si>
  <si>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</si>
  <si>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</si>
  <si>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</si>
  <si>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</si>
  <si>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</si>
  <si>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</si>
  <si>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</si>
  <si>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</si>
  <si>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</si>
  <si>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</si>
  <si>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</si>
  <si>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</si>
  <si>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</si>
  <si>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</si>
  <si>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</si>
  <si>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</si>
  <si>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</si>
  <si>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</si>
  <si>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</si>
  <si>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</si>
  <si>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</si>
  <si>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</si>
  <si>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</si>
  <si>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</si>
  <si>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</si>
  <si>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</si>
  <si>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</si>
  <si>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</si>
  <si>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</si>
  <si>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</si>
  <si>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</si>
  <si>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</si>
  <si>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</si>
  <si>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</si>
  <si>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</si>
  <si>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</si>
  <si>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</si>
  <si>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</si>
  <si>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</si>
  <si>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</si>
  <si>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</si>
  <si>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</si>
  <si>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</si>
  <si>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</si>
  <si>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</si>
  <si>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</si>
  <si>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</si>
  <si>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</si>
  <si>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</si>
  <si>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</si>
  <si>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</si>
  <si>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</si>
  <si>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</si>
  <si>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</si>
  <si>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</si>
  <si>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</si>
  <si>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</si>
  <si>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</si>
  <si>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</si>
  <si>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</si>
  <si>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</si>
  <si>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</si>
  <si>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</si>
  <si>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</si>
  <si>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</si>
  <si>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</si>
  <si>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</si>
  <si>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</si>
  <si>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</si>
  <si>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</si>
  <si>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</si>
  <si>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</si>
  <si>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</si>
  <si>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</si>
  <si>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</si>
  <si>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</si>
  <si>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</si>
  <si>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</si>
  <si>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</si>
  <si>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</si>
  <si>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</si>
  <si>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</si>
  <si>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</si>
  <si>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</si>
  <si>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</si>
  <si>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</si>
  <si>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</si>
  <si>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</si>
  <si>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</si>
  <si>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</si>
  <si>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</si>
  <si>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</si>
  <si>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</si>
  <si>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</si>
  <si>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</si>
  <si>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</si>
  <si>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</si>
  <si>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</si>
  <si>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</si>
  <si>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</si>
  <si>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</si>
  <si>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</si>
  <si>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</si>
  <si>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</si>
  <si>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</si>
  <si>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</si>
  <si>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</si>
  <si>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</si>
  <si>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</si>
  <si>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</si>
  <si>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</si>
  <si>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</si>
  <si>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</si>
  <si>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</si>
  <si>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</si>
  <si>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</si>
  <si>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</si>
  <si>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</si>
  <si>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</si>
  <si>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</si>
  <si>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</si>
  <si>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</si>
  <si>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</si>
  <si>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</si>
  <si>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</si>
  <si>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</si>
  <si>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</si>
  <si>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</si>
  <si>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</si>
  <si>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</si>
  <si>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</si>
  <si>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</si>
  <si>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</si>
  <si>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</si>
  <si>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</si>
  <si>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</si>
  <si>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</si>
  <si>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</si>
  <si>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</si>
  <si>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</si>
  <si>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</si>
  <si>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</si>
  <si>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</si>
  <si>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</si>
  <si>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</si>
  <si>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</si>
  <si>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</si>
  <si>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</si>
  <si>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</si>
  <si>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</si>
  <si>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</si>
  <si>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</si>
  <si>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</si>
  <si>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</si>
  <si>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</si>
  <si>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</si>
  <si>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</si>
  <si>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</si>
  <si>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</si>
  <si>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</si>
  <si>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</si>
  <si>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</si>
  <si>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</si>
  <si>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</si>
  <si>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</si>
  <si>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</si>
  <si>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</si>
  <si>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</si>
  <si>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</si>
  <si>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</si>
  <si>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</si>
  <si>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</si>
  <si>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</si>
  <si>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</si>
  <si>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</si>
  <si>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</si>
  <si>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</si>
  <si>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</si>
  <si>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</si>
  <si>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</si>
  <si>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</si>
  <si>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</si>
  <si>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</si>
  <si>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</si>
  <si>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</si>
  <si>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</si>
  <si>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</si>
  <si>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</si>
  <si>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</si>
  <si>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</si>
  <si>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</si>
  <si>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</si>
  <si>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</si>
  <si>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</si>
  <si>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</si>
  <si>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</si>
  <si>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</si>
  <si>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</si>
  <si>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</si>
  <si>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</si>
  <si>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</si>
  <si>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</si>
  <si>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</si>
  <si>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</si>
  <si>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</si>
  <si>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</si>
  <si>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</si>
  <si>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</si>
  <si>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</si>
  <si>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</si>
  <si>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</si>
  <si>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</si>
  <si>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</si>
  <si>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</si>
  <si>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</si>
  <si>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</si>
  <si>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</si>
  <si>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</si>
  <si>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</si>
  <si>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</si>
  <si>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</si>
  <si>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</si>
  <si>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</si>
  <si>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</si>
  <si>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</si>
  <si>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</si>
  <si>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</si>
  <si>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</si>
  <si>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</si>
  <si>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</si>
  <si>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</si>
  <si>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</si>
  <si>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</si>
  <si>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</si>
  <si>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</si>
  <si>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</si>
  <si>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</si>
  <si>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</si>
  <si>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</si>
  <si>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</si>
  <si>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</si>
  <si>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</si>
  <si>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</si>
  <si>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</si>
  <si>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</si>
  <si>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</si>
  <si>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</si>
  <si>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</si>
  <si>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</si>
  <si>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</si>
  <si>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</si>
  <si>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</si>
  <si>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</si>
  <si>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</si>
  <si>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</si>
  <si>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</si>
  <si>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</si>
  <si>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</si>
  <si>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</si>
  <si>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</si>
  <si>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</si>
  <si>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</si>
  <si>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</si>
  <si>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</si>
  <si>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</si>
  <si>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</si>
  <si>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</si>
  <si>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</si>
  <si>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</si>
  <si>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</si>
  <si>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</si>
  <si>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</si>
  <si>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</si>
  <si>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</si>
  <si>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</si>
  <si>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</si>
  <si>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</si>
  <si>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</si>
  <si>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</si>
  <si>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</si>
  <si>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</si>
  <si>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</si>
  <si>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</si>
  <si>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</si>
  <si>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</si>
  <si>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</si>
  <si>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</si>
  <si>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</si>
  <si>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</si>
  <si>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</si>
  <si>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</si>
  <si>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</si>
  <si>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</si>
  <si>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</si>
  <si>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</si>
  <si>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</si>
  <si>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</si>
  <si>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</si>
  <si>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</si>
  <si>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</si>
  <si>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</si>
  <si>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</si>
  <si>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</si>
  <si>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</si>
  <si>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</si>
  <si>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</si>
  <si>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</si>
  <si>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</si>
  <si>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</si>
  <si>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</si>
  <si>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</si>
  <si>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</si>
  <si>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</si>
  <si>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</si>
  <si>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</si>
  <si>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</si>
  <si>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</si>
  <si>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</si>
  <si>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</si>
  <si>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</si>
  <si>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</si>
  <si>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</si>
  <si>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</si>
  <si>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</si>
  <si>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</si>
  <si>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</si>
  <si>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</si>
  <si>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</si>
  <si>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</si>
  <si>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</si>
  <si>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</si>
  <si>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</si>
  <si>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</si>
  <si>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</si>
  <si>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</si>
  <si>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</si>
  <si>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</si>
  <si>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</si>
  <si>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</si>
  <si>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</si>
  <si>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</si>
  <si>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</si>
  <si>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</si>
  <si>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</si>
  <si>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</si>
  <si>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</si>
  <si>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</si>
  <si>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</si>
  <si>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</si>
  <si>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</si>
  <si>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</si>
  <si>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</si>
  <si>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</si>
  <si>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</si>
  <si>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</si>
  <si>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</si>
  <si>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</si>
  <si>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</si>
  <si>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</si>
  <si>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</si>
  <si>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</si>
  <si>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</si>
  <si>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</si>
  <si>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</si>
  <si>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</si>
  <si>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</si>
  <si>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</si>
  <si>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</si>
  <si>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</si>
  <si>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</si>
  <si>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</si>
  <si>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</si>
  <si>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</si>
  <si>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</si>
  <si>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</si>
  <si>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</si>
  <si>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</si>
  <si>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</si>
  <si>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</si>
  <si>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</si>
  <si>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</si>
  <si>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</si>
  <si>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</si>
  <si>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</si>
  <si>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</si>
  <si>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</si>
  <si>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</si>
  <si>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</si>
  <si>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</si>
  <si>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</si>
  <si>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</si>
  <si>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</si>
  <si>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</si>
  <si>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</si>
  <si>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</si>
  <si>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</si>
  <si>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</si>
  <si>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</si>
  <si>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</si>
  <si>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</si>
  <si>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</si>
  <si>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</si>
  <si>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</si>
  <si>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</si>
  <si>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</si>
  <si>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</si>
  <si>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</si>
  <si>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</si>
  <si>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</si>
  <si>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</si>
  <si>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</si>
  <si>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</si>
  <si>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</si>
  <si>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</si>
  <si>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</si>
  <si>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</si>
  <si>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</si>
  <si>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</si>
  <si>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</si>
  <si>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</si>
  <si>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</si>
  <si>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</si>
  <si>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</si>
  <si>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</si>
  <si>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</si>
  <si>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</si>
  <si>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</si>
  <si>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</si>
  <si>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</si>
  <si>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</si>
  <si>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</si>
  <si>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</si>
  <si>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</si>
  <si>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</si>
  <si>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</si>
  <si>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</si>
  <si>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</si>
  <si>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</si>
  <si>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</si>
  <si>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</si>
  <si>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</si>
  <si>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</si>
  <si>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</si>
  <si>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</si>
  <si>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</si>
  <si>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</si>
  <si>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</si>
  <si>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</si>
  <si>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</si>
  <si>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</si>
  <si>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</si>
  <si>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</si>
  <si>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</si>
  <si>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</si>
  <si>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</si>
  <si>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</si>
  <si>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</si>
  <si>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</si>
  <si>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</si>
  <si>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</si>
  <si>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</si>
  <si>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</si>
  <si>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</si>
  <si>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</si>
  <si>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</si>
  <si>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</si>
  <si>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</si>
  <si>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</si>
  <si>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</si>
  <si>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</si>
  <si>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</si>
  <si>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</si>
  <si>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</si>
  <si>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</si>
  <si>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</si>
  <si>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</si>
  <si>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</si>
  <si>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</si>
  <si>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</si>
  <si>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</si>
  <si>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</si>
  <si>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</si>
  <si>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</si>
  <si>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</si>
  <si>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</si>
  <si>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</si>
  <si>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</si>
  <si>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</si>
  <si>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</si>
  <si>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</si>
  <si>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</si>
  <si>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</si>
  <si>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</si>
  <si>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</si>
  <si>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</si>
  <si>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</si>
  <si>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</si>
  <si>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</si>
  <si>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</si>
  <si>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</si>
  <si>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</si>
  <si>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</si>
  <si>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</si>
  <si>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</si>
  <si>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</si>
  <si>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</si>
  <si>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</si>
  <si>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</si>
  <si>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</si>
  <si>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</si>
  <si>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</si>
  <si>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</si>
  <si>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</si>
  <si>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</si>
  <si>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</si>
  <si>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</si>
  <si>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</si>
  <si>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</si>
  <si>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</si>
  <si>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</si>
  <si>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</si>
  <si>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</si>
  <si>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</si>
  <si>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</si>
  <si>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</si>
  <si>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</si>
  <si>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</si>
  <si>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</si>
  <si>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</si>
  <si>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</si>
  <si>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</si>
  <si>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</si>
  <si>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</si>
  <si>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</si>
  <si>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</si>
  <si>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</si>
  <si>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</si>
  <si>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</si>
  <si>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</si>
  <si>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</si>
  <si>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</si>
  <si>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</si>
  <si>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</si>
  <si>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</si>
  <si>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</si>
  <si>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</si>
  <si>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</si>
  <si>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</si>
  <si>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</si>
  <si>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</si>
  <si>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</si>
  <si>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</si>
  <si>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</si>
  <si>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</si>
  <si>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</si>
  <si>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</si>
  <si>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</si>
  <si>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</si>
  <si>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</si>
  <si>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</si>
  <si>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</si>
  <si>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</si>
  <si>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</si>
  <si>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</si>
  <si>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</si>
  <si>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</si>
  <si>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</si>
  <si>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</si>
  <si>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</si>
  <si>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</si>
  <si>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</si>
  <si>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</si>
  <si>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</si>
  <si>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</si>
  <si>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</si>
  <si>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</si>
  <si>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</si>
  <si>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</si>
  <si>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</si>
  <si>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</si>
  <si>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</si>
  <si>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</si>
  <si>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</si>
  <si>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</si>
  <si>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</si>
  <si>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</si>
  <si>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</si>
  <si>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</si>
  <si>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</si>
  <si>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</si>
  <si>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</si>
  <si>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</si>
  <si>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</si>
  <si>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</si>
  <si>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</si>
  <si>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</si>
  <si>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</si>
  <si>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</si>
  <si>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</si>
  <si>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</si>
  <si>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</si>
  <si>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</si>
  <si>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</si>
  <si>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</si>
  <si>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</si>
  <si>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</si>
  <si>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</si>
  <si>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</si>
  <si>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</si>
  <si>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</si>
  <si>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</si>
  <si>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</si>
  <si>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</si>
  <si>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</si>
  <si>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</si>
  <si>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</si>
  <si>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</si>
  <si>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</si>
  <si>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</si>
  <si>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</si>
  <si>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</si>
  <si>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</si>
  <si>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</si>
  <si>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</si>
  <si>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</si>
  <si>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</si>
  <si>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</si>
  <si>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</si>
  <si>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</si>
  <si>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</si>
  <si>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</si>
  <si>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</si>
  <si>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</si>
  <si>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</si>
  <si>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</si>
  <si>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</si>
  <si>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</si>
  <si>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</si>
  <si>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</si>
  <si>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</si>
  <si>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</si>
  <si>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</si>
  <si>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</si>
  <si>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</si>
  <si>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</si>
  <si>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</si>
  <si>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</si>
  <si>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</si>
  <si>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</si>
  <si>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</si>
  <si>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</si>
  <si>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</si>
  <si>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</si>
  <si>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</si>
  <si>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</si>
  <si>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</si>
  <si>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</si>
  <si>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</si>
  <si>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</si>
  <si>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</si>
  <si>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</si>
  <si>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</si>
  <si>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</si>
  <si>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</si>
  <si>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</si>
  <si>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</si>
  <si>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</si>
  <si>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</si>
  <si>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</si>
  <si>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</si>
  <si>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</si>
  <si>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</si>
  <si>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</si>
  <si>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</si>
  <si>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</si>
  <si>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</si>
  <si>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</si>
  <si>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</si>
  <si>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</si>
  <si>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</si>
  <si>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</si>
  <si>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</si>
  <si>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</si>
  <si>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</si>
  <si>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</si>
  <si>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</si>
  <si>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</si>
  <si>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</si>
  <si>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</si>
  <si>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</si>
  <si>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</si>
  <si>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</si>
  <si>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</si>
  <si>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</si>
  <si>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</si>
  <si>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</si>
  <si>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</si>
  <si>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</si>
  <si>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</si>
  <si>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</si>
  <si>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</si>
  <si>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</si>
  <si>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</si>
  <si>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</si>
  <si>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</si>
  <si>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</si>
  <si>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</si>
  <si>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</si>
  <si>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</si>
  <si>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</si>
  <si>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</si>
  <si>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</si>
  <si>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</si>
  <si>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</si>
  <si>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</si>
  <si>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</si>
  <si>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</si>
  <si>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</si>
  <si>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</si>
  <si>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</si>
  <si>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</si>
  <si>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</si>
  <si>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</si>
  <si>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</si>
  <si>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</si>
  <si>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</si>
  <si>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</si>
  <si>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</si>
  <si>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</si>
  <si>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</si>
  <si>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</si>
  <si>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</si>
  <si>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</si>
  <si>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</si>
  <si>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</si>
  <si>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</si>
  <si>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</si>
  <si>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</si>
  <si>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</si>
  <si>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</si>
  <si>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</si>
  <si>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</si>
  <si>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</si>
  <si>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</si>
  <si>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</si>
  <si>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</si>
  <si>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</si>
  <si>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</si>
  <si>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</si>
  <si>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</si>
  <si>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</si>
  <si>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</si>
  <si>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</si>
  <si>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</si>
  <si>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</si>
  <si>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</si>
  <si>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</si>
  <si>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</si>
  <si>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</si>
  <si>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</si>
  <si>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</si>
  <si>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</si>
  <si>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</si>
  <si>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</si>
  <si>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</si>
  <si>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</si>
  <si>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</si>
  <si>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</si>
  <si>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</si>
  <si>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</si>
  <si>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</si>
  <si>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</si>
  <si>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</si>
  <si>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</si>
  <si>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</si>
  <si>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</si>
  <si>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</si>
  <si>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</si>
  <si>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</si>
  <si>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</si>
  <si>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</si>
  <si>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</si>
  <si>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</si>
  <si>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</si>
  <si>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</si>
  <si>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</si>
  <si>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</si>
  <si>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</si>
  <si>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</si>
  <si>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</si>
  <si>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</si>
  <si>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</si>
  <si>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</si>
  <si>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</si>
  <si>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</si>
  <si>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</si>
  <si>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</si>
  <si>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</si>
  <si>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</si>
  <si>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</si>
  <si>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</si>
  <si>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</si>
  <si>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</si>
  <si>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</si>
  <si>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</si>
  <si>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</si>
  <si>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</si>
  <si>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</si>
  <si>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</si>
  <si>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</si>
  <si>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</si>
  <si>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</si>
  <si>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</si>
  <si>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</si>
  <si>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</si>
  <si>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</si>
  <si>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</si>
  <si>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</si>
  <si>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</si>
  <si>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</si>
  <si>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</si>
  <si>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</si>
  <si>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</si>
  <si>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</si>
  <si>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</si>
  <si>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</si>
  <si>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</si>
  <si>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</si>
  <si>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</si>
  <si>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</si>
  <si>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</si>
  <si>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</si>
  <si>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</si>
  <si>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</si>
  <si>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</si>
  <si>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</si>
  <si>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</si>
  <si>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</si>
  <si>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</si>
  <si>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</si>
  <si>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</si>
  <si>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</si>
  <si>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</si>
  <si>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</si>
  <si>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</si>
  <si>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</si>
  <si>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</si>
  <si>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</si>
  <si>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</si>
  <si>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</si>
  <si>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</si>
  <si>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</si>
  <si>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</si>
  <si>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</si>
  <si>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</si>
  <si>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</si>
  <si>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</si>
  <si>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</si>
  <si>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</si>
  <si>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</si>
  <si>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</si>
  <si>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</si>
  <si>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</si>
  <si>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</si>
  <si>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</si>
  <si>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</si>
  <si>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</si>
  <si>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</si>
  <si>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</si>
  <si>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</si>
  <si>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</si>
  <si>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</si>
  <si>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</si>
  <si>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</si>
  <si>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</si>
  <si>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</si>
  <si>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</si>
  <si>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</si>
  <si>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</si>
  <si>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</si>
  <si>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</si>
  <si>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</si>
  <si>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</si>
  <si>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</si>
  <si>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</si>
  <si>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</si>
  <si>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</si>
  <si>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</si>
  <si>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</si>
  <si>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</si>
  <si>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</si>
  <si>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</si>
  <si>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</si>
  <si>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</si>
  <si>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</si>
  <si>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</si>
  <si>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</si>
  <si>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</si>
  <si>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</si>
  <si>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</si>
  <si>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</si>
  <si>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</si>
  <si>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</si>
  <si>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</si>
  <si>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</si>
  <si>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</si>
  <si>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</si>
  <si>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</si>
  <si>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</si>
  <si>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</si>
  <si>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</si>
  <si>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</si>
  <si>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</si>
  <si>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</si>
  <si>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</si>
  <si>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</si>
  <si>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</si>
  <si>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</si>
  <si>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</si>
  <si>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</si>
  <si>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</si>
  <si>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</si>
  <si>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</si>
  <si>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</si>
  <si>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</si>
  <si>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</si>
  <si>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</si>
  <si>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</si>
  <si>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</si>
  <si>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</si>
  <si>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</si>
  <si>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</si>
  <si>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</si>
  <si>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</si>
  <si>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</si>
  <si>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</si>
  <si>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</si>
  <si>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</si>
  <si>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</si>
  <si>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</si>
  <si>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</si>
  <si>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</si>
  <si>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</si>
  <si>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</si>
  <si>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</si>
  <si>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</si>
  <si>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</si>
  <si>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</si>
  <si>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</si>
  <si>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</si>
  <si>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</si>
  <si>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</si>
  <si>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</si>
  <si>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</si>
  <si>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</si>
  <si>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</si>
  <si>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</si>
  <si>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</si>
  <si>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</si>
  <si>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</si>
  <si>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</si>
  <si>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</si>
  <si>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</si>
  <si>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</si>
  <si>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</si>
  <si>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</si>
  <si>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</si>
  <si>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</si>
  <si>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</si>
  <si>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</si>
  <si>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</si>
  <si>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</si>
  <si>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</si>
  <si>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</si>
  <si>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</si>
  <si>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</si>
  <si>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</si>
  <si>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</si>
  <si>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</si>
  <si>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</si>
  <si>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</si>
  <si>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</si>
  <si>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</si>
  <si>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</si>
  <si>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</si>
  <si>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</si>
  <si>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</si>
  <si>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</si>
  <si>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</si>
  <si>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</si>
  <si>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</si>
  <si>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</si>
  <si>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</si>
  <si>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</si>
  <si>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</si>
  <si>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</si>
  <si>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</si>
  <si>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</si>
  <si>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</si>
  <si>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</si>
  <si>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</si>
  <si>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</si>
  <si>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</si>
  <si>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</si>
  <si>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</si>
  <si>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</si>
  <si>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</si>
  <si>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</si>
  <si>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</si>
  <si>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</si>
  <si>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</si>
  <si>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</si>
  <si>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</si>
  <si>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</si>
  <si>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</si>
  <si>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</si>
  <si>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</si>
  <si>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</si>
  <si>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</si>
  <si>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</si>
  <si>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</si>
  <si>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</si>
  <si>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</si>
  <si>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</si>
  <si>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</si>
  <si>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</si>
  <si>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</si>
  <si>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</si>
  <si>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</si>
  <si>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</si>
  <si>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</si>
  <si>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</si>
  <si>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</si>
  <si>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</si>
  <si>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</si>
  <si>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</si>
  <si>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</si>
  <si>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</si>
  <si>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</si>
  <si>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</si>
  <si>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</si>
  <si>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</si>
  <si>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</si>
  <si>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</si>
  <si>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</si>
  <si>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</si>
  <si>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</si>
  <si>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</si>
  <si>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</si>
  <si>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</si>
  <si>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</si>
  <si>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</si>
  <si>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</si>
  <si>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</si>
  <si>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</si>
  <si>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</si>
  <si>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</si>
  <si>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</si>
  <si>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</si>
  <si>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</si>
  <si>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</si>
  <si>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</si>
  <si>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</si>
  <si>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</si>
  <si>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</si>
  <si>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</si>
  <si>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</si>
  <si>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</si>
  <si>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</si>
  <si>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</si>
  <si>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</si>
  <si>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</si>
  <si>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</si>
  <si>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</si>
  <si>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</si>
  <si>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</si>
  <si>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</si>
  <si>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</si>
  <si>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</si>
  <si>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</si>
  <si>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</si>
  <si>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</si>
  <si>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</si>
  <si>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</si>
  <si>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</si>
  <si>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</si>
  <si>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</si>
  <si>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</si>
  <si>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</si>
  <si>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</si>
  <si>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</si>
  <si>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</si>
  <si>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</si>
  <si>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</si>
  <si>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</si>
  <si>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</si>
  <si>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</si>
  <si>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</si>
  <si>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</si>
  <si>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</si>
  <si>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</si>
  <si>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</si>
  <si>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</si>
  <si>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</si>
  <si>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</si>
  <si>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</si>
  <si>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</si>
  <si>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</si>
  <si>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</si>
  <si>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</si>
  <si>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</si>
  <si>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</si>
  <si>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</si>
  <si>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</si>
  <si>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</si>
  <si>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</si>
  <si>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</si>
  <si>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</si>
  <si>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</si>
  <si>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</si>
  <si>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</si>
  <si>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</si>
  <si>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</si>
  <si>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</si>
  <si>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</si>
  <si>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</si>
  <si>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</si>
  <si>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</si>
  <si>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</si>
  <si>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</si>
  <si>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</si>
  <si>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</si>
  <si>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</si>
  <si>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</si>
  <si>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</si>
  <si>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</si>
  <si>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</si>
  <si>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</si>
  <si>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</si>
  <si>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</si>
  <si>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</si>
  <si>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</si>
  <si>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</si>
  <si>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</si>
  <si>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</si>
  <si>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</si>
  <si>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</si>
  <si>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</si>
  <si>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</si>
  <si>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</si>
  <si>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</si>
  <si>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</si>
  <si>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</si>
  <si>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</si>
  <si>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</si>
  <si>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</si>
  <si>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</si>
  <si>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</si>
  <si>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</si>
  <si>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</si>
  <si>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</si>
  <si>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</si>
  <si>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</si>
  <si>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</si>
  <si>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</si>
  <si>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</si>
  <si>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</si>
  <si>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</si>
  <si>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</si>
  <si>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</si>
  <si>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</si>
  <si>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</si>
  <si>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</si>
  <si>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</si>
  <si>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</si>
  <si>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</si>
  <si>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</si>
  <si>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</si>
  <si>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</si>
  <si>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</si>
  <si>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</si>
  <si>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</si>
  <si>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</si>
  <si>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</si>
  <si>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</si>
  <si>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</si>
  <si>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</si>
  <si>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</si>
  <si>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</si>
  <si>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</si>
  <si>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</si>
  <si>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</si>
  <si>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</si>
  <si>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</si>
  <si>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</si>
  <si>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</si>
  <si>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</si>
  <si>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</si>
  <si>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</si>
  <si>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</si>
  <si>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</si>
  <si>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</si>
  <si>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</si>
  <si>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</si>
  <si>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</si>
  <si>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</si>
  <si>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</si>
  <si>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</si>
  <si>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</si>
  <si>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</si>
  <si>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</si>
  <si>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</si>
  <si>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</si>
  <si>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</si>
  <si>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</si>
  <si>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</si>
  <si>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</si>
  <si>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</si>
  <si>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</si>
  <si>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</si>
  <si>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</si>
  <si>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</si>
  <si>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</si>
  <si>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</si>
  <si>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</si>
  <si>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</si>
  <si>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</si>
  <si>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</si>
  <si>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</si>
  <si>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</si>
  <si>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</si>
  <si>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</si>
  <si>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</si>
  <si>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</si>
  <si>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</si>
  <si>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</si>
  <si>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</si>
  <si>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</si>
  <si>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</si>
  <si>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</si>
  <si>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</si>
  <si>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</si>
  <si>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</si>
  <si>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</si>
  <si>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</si>
  <si>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</si>
  <si>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</si>
  <si>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</si>
  <si>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</si>
  <si>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</si>
  <si>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</si>
  <si>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</si>
  <si>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</si>
  <si>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</si>
  <si>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</si>
  <si>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</si>
  <si>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</si>
  <si>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</si>
  <si>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</si>
  <si>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</si>
  <si>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</si>
  <si>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</si>
  <si>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</si>
  <si>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</si>
  <si>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</si>
  <si>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</si>
  <si>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</si>
  <si>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</si>
  <si>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</si>
  <si>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</si>
  <si>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</si>
  <si>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</si>
  <si>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</si>
  <si>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</si>
  <si>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</si>
  <si>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</si>
  <si>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</si>
  <si>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</si>
  <si>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</si>
  <si>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</si>
  <si>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</si>
  <si>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</si>
  <si>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</si>
  <si>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</si>
  <si>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</si>
  <si>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</si>
  <si>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</si>
  <si>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</si>
  <si>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</si>
  <si>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</si>
  <si>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</si>
  <si>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</si>
  <si>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</si>
  <si>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</si>
  <si>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</si>
  <si>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</si>
  <si>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</si>
  <si>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</si>
  <si>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</si>
  <si>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</si>
  <si>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</si>
  <si>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</si>
  <si>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</si>
  <si>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</si>
  <si>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</si>
  <si>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</si>
  <si>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</si>
  <si>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</si>
  <si>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</si>
  <si>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</si>
  <si>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</si>
  <si>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</si>
  <si>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</si>
  <si>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</si>
  <si>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</si>
  <si>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</si>
  <si>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</si>
  <si>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</si>
  <si>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</si>
  <si>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</si>
  <si>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</si>
  <si>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</si>
  <si>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</si>
  <si>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</si>
  <si>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</si>
  <si>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</si>
  <si>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</si>
  <si>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</si>
  <si>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</si>
  <si>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</si>
  <si>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</si>
  <si>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</si>
  <si>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</si>
  <si>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</si>
  <si>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</si>
  <si>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</si>
  <si>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</si>
  <si>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</si>
  <si>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</si>
  <si>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</si>
  <si>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</si>
  <si>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</si>
  <si>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</si>
  <si>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</si>
  <si>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</si>
  <si>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</si>
  <si>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</si>
  <si>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</si>
  <si>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</si>
  <si>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</si>
  <si>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</si>
  <si>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</si>
  <si>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</si>
  <si>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</si>
  <si>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</si>
  <si>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</si>
  <si>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</si>
  <si>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</si>
  <si>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</si>
  <si>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</si>
  <si>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</si>
  <si>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</si>
  <si>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</si>
  <si>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</si>
  <si>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</si>
  <si>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</si>
  <si>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</si>
  <si>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</si>
  <si>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</si>
  <si>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</si>
  <si>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</si>
  <si>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</si>
  <si>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</si>
  <si>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</si>
  <si>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</si>
  <si>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</si>
  <si>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</si>
  <si>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</si>
  <si>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</si>
  <si>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</si>
  <si>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</si>
  <si>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</si>
  <si>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</si>
  <si>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</si>
  <si>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</si>
  <si>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</si>
  <si>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</si>
  <si>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</si>
  <si>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</si>
  <si>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</si>
  <si>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</si>
  <si>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</si>
  <si>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</si>
  <si>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</si>
  <si>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</si>
  <si>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</si>
  <si>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</si>
  <si>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</si>
  <si>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</si>
  <si>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</si>
  <si>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</si>
  <si>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</si>
  <si>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</si>
  <si>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</si>
  <si>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</si>
  <si>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</si>
  <si>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</si>
  <si>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</si>
  <si>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</si>
  <si>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</si>
  <si>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</si>
  <si>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</si>
  <si>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</si>
  <si>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</si>
  <si>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</si>
  <si>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</si>
  <si>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</si>
  <si>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</si>
  <si>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</si>
  <si>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</si>
  <si>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</si>
  <si>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</si>
  <si>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</si>
  <si>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</si>
  <si>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</si>
  <si>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</si>
  <si>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</si>
  <si>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</si>
  <si>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</si>
  <si>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</si>
  <si>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</si>
  <si>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</si>
  <si>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</si>
  <si>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</si>
  <si>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</si>
  <si>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</si>
  <si>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</si>
  <si>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</si>
  <si>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</si>
  <si>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</si>
  <si>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</si>
  <si>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</si>
  <si>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</si>
  <si>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</si>
  <si>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</si>
  <si>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</si>
  <si>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</si>
  <si>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</si>
  <si>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</si>
  <si>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</si>
  <si>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</si>
  <si>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</si>
  <si>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</si>
  <si>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</si>
  <si>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</si>
  <si>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</si>
  <si>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</si>
  <si>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</si>
  <si>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</si>
  <si>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</si>
  <si>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</si>
  <si>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</si>
  <si>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</si>
  <si>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</si>
  <si>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</si>
  <si>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</si>
  <si>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</si>
  <si>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</si>
  <si>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</si>
  <si>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</si>
  <si>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</si>
  <si>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</si>
  <si>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</si>
  <si>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</si>
  <si>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</si>
  <si>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</si>
  <si>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</si>
  <si>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</si>
  <si>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</si>
  <si>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</si>
  <si>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</si>
  <si>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</si>
  <si>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</si>
  <si>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</si>
  <si>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</si>
  <si>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</si>
  <si>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</si>
  <si>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</si>
  <si>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</si>
  <si>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</si>
  <si>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</si>
  <si>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</si>
  <si>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</si>
  <si>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</si>
  <si>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</si>
  <si>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</si>
  <si>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</si>
  <si>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</si>
  <si>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</si>
  <si>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</si>
  <si>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</si>
  <si>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</si>
  <si>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</si>
  <si>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</si>
  <si>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</si>
  <si>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</si>
  <si>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</si>
  <si>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</si>
  <si>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</si>
  <si>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</si>
  <si>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</si>
  <si>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</si>
  <si>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</si>
  <si>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</si>
  <si>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</si>
  <si>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</si>
  <si>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</si>
  <si>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</si>
  <si>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</si>
  <si>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</si>
  <si>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</si>
  <si>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</si>
  <si>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</si>
  <si>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</si>
  <si>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</si>
  <si>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</si>
  <si>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</si>
  <si>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</si>
  <si>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</si>
  <si>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</si>
  <si>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</si>
  <si>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</si>
  <si>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</si>
  <si>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</si>
  <si>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</si>
  <si>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</si>
  <si>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</si>
  <si>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</si>
  <si>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</si>
  <si>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</si>
  <si>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</si>
  <si>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</si>
  <si>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</si>
  <si>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</si>
  <si>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</si>
  <si>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</si>
  <si>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</si>
  <si>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</si>
  <si>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</si>
  <si>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</si>
  <si>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</si>
  <si>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</si>
  <si>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</si>
  <si>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</si>
  <si>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</si>
  <si>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</si>
  <si>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</si>
  <si>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</si>
  <si>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</si>
  <si>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</si>
  <si>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</si>
  <si>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</si>
  <si>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</si>
  <si>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</si>
  <si>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</si>
  <si>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</si>
  <si>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</si>
  <si>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</si>
  <si>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</si>
  <si>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</si>
  <si>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</si>
  <si>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</si>
  <si>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</si>
  <si>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</si>
  <si>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</si>
  <si>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</si>
  <si>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</si>
  <si>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</si>
  <si>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</si>
  <si>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</si>
  <si>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</si>
  <si>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</si>
  <si>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</si>
  <si>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</si>
  <si>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</si>
  <si>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</si>
  <si>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</si>
  <si>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</si>
  <si>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</si>
  <si>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</si>
  <si>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</si>
  <si>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</si>
  <si>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</si>
  <si>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</si>
  <si>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</si>
  <si>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</si>
  <si>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</si>
  <si>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</si>
  <si>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</si>
  <si>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</si>
  <si>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</si>
  <si>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</si>
  <si>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</si>
  <si>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</si>
  <si>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</si>
  <si>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</si>
  <si>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</si>
  <si>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</si>
  <si>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</si>
  <si>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</si>
  <si>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</si>
  <si>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</si>
  <si>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</si>
  <si>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</si>
  <si>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</si>
  <si>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</si>
  <si>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</si>
  <si>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</si>
  <si>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</si>
  <si>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</si>
  <si>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</si>
  <si>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</si>
  <si>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</si>
  <si>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</si>
  <si>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</si>
  <si>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</si>
  <si>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</si>
  <si>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</si>
  <si>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</si>
  <si>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</si>
  <si>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</si>
  <si>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</si>
  <si>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</si>
  <si>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</si>
  <si>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</si>
  <si>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</si>
  <si>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</si>
  <si>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</si>
  <si>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</si>
  <si>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</si>
  <si>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</si>
  <si>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</si>
  <si>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</si>
  <si>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</si>
  <si>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</si>
  <si>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</si>
  <si>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</si>
  <si>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</si>
  <si>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</si>
  <si>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</si>
  <si>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</si>
  <si>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</si>
  <si>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</si>
  <si>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</si>
  <si>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</si>
  <si>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</si>
  <si>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</si>
  <si>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</si>
  <si>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</si>
  <si>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</si>
  <si>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</si>
  <si>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</si>
  <si>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</si>
  <si>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</si>
  <si>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</si>
  <si>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</si>
  <si>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</si>
  <si>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</si>
  <si>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</si>
  <si>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</si>
  <si>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</si>
  <si>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</si>
  <si>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</si>
  <si>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</si>
  <si>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</si>
  <si>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</si>
  <si>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</si>
  <si>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</si>
  <si>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</si>
  <si>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</si>
  <si>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</si>
  <si>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</si>
  <si>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</si>
  <si>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</si>
  <si>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</si>
  <si>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</si>
  <si>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</si>
  <si>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</si>
  <si>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</si>
  <si>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</si>
  <si>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</si>
  <si>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</si>
  <si>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</si>
  <si>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</si>
  <si>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</si>
  <si>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</si>
  <si>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</si>
  <si>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</si>
  <si>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</si>
  <si>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</si>
  <si>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</si>
  <si>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</si>
  <si>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</si>
  <si>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</si>
  <si>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</si>
  <si>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</si>
  <si>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</si>
  <si>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</si>
  <si>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</si>
  <si>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</si>
  <si>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</si>
  <si>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</si>
  <si>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</si>
  <si>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</si>
  <si>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</si>
  <si>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</si>
  <si>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</si>
  <si>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</si>
  <si>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</si>
  <si>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</si>
  <si>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</si>
  <si>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</si>
  <si>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</si>
  <si>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</si>
  <si>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</si>
  <si>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</si>
  <si>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</si>
  <si>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</si>
  <si>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</si>
  <si>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</si>
  <si>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</si>
  <si>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</si>
  <si>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</si>
  <si>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</si>
  <si>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</si>
  <si>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</si>
  <si>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</si>
  <si>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</si>
  <si>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</si>
  <si>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</si>
  <si>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</si>
  <si>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</si>
  <si>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</si>
  <si>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</si>
  <si>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</si>
  <si>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</si>
  <si>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</si>
  <si>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</si>
  <si>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</si>
  <si>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</si>
  <si>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</si>
  <si>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</si>
  <si>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</si>
  <si>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</si>
  <si>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</si>
  <si>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</si>
  <si>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</si>
  <si>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</si>
  <si>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</si>
  <si>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</si>
  <si>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</si>
  <si>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</si>
  <si>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</si>
  <si>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</si>
  <si>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</si>
  <si>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</si>
  <si>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</si>
  <si>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</si>
  <si>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</si>
  <si>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</si>
  <si>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</si>
  <si>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</si>
  <si>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</si>
  <si>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</si>
  <si>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</si>
  <si>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</si>
  <si>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</si>
  <si>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</si>
  <si>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</si>
  <si>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</si>
  <si>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</si>
  <si>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</si>
  <si>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</si>
  <si>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</si>
  <si>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</si>
  <si>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</si>
  <si>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</si>
  <si>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</si>
  <si>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</si>
  <si>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</si>
  <si>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</si>
  <si>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</si>
  <si>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</si>
  <si>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</si>
  <si>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</si>
  <si>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</si>
  <si>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</si>
  <si>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</si>
  <si>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</si>
  <si>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</si>
  <si>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</si>
  <si>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</si>
  <si>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</si>
  <si>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</si>
  <si>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</si>
  <si>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</si>
  <si>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</si>
  <si>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</si>
  <si>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</si>
  <si>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</si>
  <si>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</si>
  <si>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</si>
  <si>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</si>
  <si>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</si>
  <si>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</si>
  <si>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</si>
  <si>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</si>
  <si>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</si>
  <si>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</si>
  <si>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</si>
  <si>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</si>
  <si>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</si>
  <si>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</si>
  <si>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</si>
  <si>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</si>
  <si>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</si>
  <si>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</si>
  <si>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</si>
  <si>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</si>
  <si>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</si>
  <si>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</si>
  <si>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</si>
  <si>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</si>
  <si>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</si>
  <si>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</si>
  <si>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</si>
  <si>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</si>
  <si>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</si>
  <si>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</si>
  <si>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</si>
  <si>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</si>
  <si>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</si>
  <si>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</si>
  <si>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</si>
  <si>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</si>
  <si>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</si>
  <si>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</si>
  <si>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</si>
  <si>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</si>
  <si>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</si>
  <si>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</si>
  <si>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</si>
  <si>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</si>
  <si>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</si>
  <si>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</si>
  <si>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</si>
  <si>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</si>
  <si>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</si>
  <si>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</si>
  <si>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</si>
  <si>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</si>
  <si>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</si>
  <si>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</si>
  <si>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</si>
  <si>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</si>
  <si>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</si>
  <si>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</si>
  <si>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</si>
  <si>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</si>
  <si>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</si>
  <si>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</si>
  <si>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</si>
  <si>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</si>
  <si>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</si>
  <si>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</si>
  <si>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</si>
  <si>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</si>
  <si>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</si>
  <si>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</si>
  <si>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</si>
  <si>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</si>
  <si>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</si>
  <si>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</si>
  <si>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</si>
  <si>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</si>
  <si>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</si>
  <si>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</si>
  <si>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</si>
  <si>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</si>
  <si>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</si>
  <si>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</si>
  <si>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</si>
  <si>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</si>
  <si>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</si>
  <si>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</si>
  <si>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</si>
  <si>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</si>
  <si>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</si>
  <si>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</si>
  <si>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</si>
  <si>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</si>
  <si>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</si>
  <si>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</si>
  <si>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</si>
  <si>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</si>
  <si>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</si>
  <si>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</si>
  <si>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</si>
  <si>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</si>
  <si>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</si>
  <si>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</si>
  <si>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</si>
  <si>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</si>
  <si>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</si>
  <si>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</si>
  <si>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</si>
  <si>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</si>
  <si>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</si>
  <si>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</si>
  <si>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</si>
  <si>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</si>
  <si>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</si>
  <si>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</si>
  <si>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</si>
  <si>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</si>
  <si>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</si>
  <si>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</si>
  <si>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</si>
  <si>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</si>
  <si>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</si>
  <si>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</si>
  <si>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</si>
  <si>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</si>
  <si>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</si>
  <si>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</si>
  <si>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</si>
  <si>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</si>
  <si>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</si>
  <si>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</si>
  <si>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</si>
  <si>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</si>
  <si>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</si>
  <si>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</si>
  <si>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</si>
  <si>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</si>
  <si>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</si>
  <si>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</si>
  <si>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</si>
  <si>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</si>
  <si>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</si>
  <si>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</si>
  <si>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</si>
  <si>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</si>
  <si>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</si>
  <si>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</si>
  <si>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</si>
  <si>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</si>
  <si>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</si>
  <si>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</si>
  <si>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</si>
  <si>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</si>
  <si>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</si>
  <si>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</si>
  <si>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</si>
  <si>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</si>
  <si>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</si>
  <si>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</si>
  <si>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</si>
  <si>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</si>
  <si>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</si>
  <si>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</si>
  <si>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</si>
  <si>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</si>
  <si>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</si>
  <si>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</si>
  <si>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</si>
  <si>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</si>
  <si>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</si>
  <si>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</si>
  <si>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</si>
  <si>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</si>
  <si>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</si>
  <si>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</si>
  <si>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</si>
  <si>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</si>
  <si>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</si>
  <si>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</si>
  <si>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</si>
  <si>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</si>
  <si>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</si>
  <si>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</si>
  <si>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</si>
  <si>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</si>
  <si>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</si>
  <si>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</si>
  <si>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</si>
  <si>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</si>
  <si>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</si>
  <si>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</si>
  <si>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</si>
  <si>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</si>
  <si>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</si>
  <si>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</si>
  <si>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</si>
  <si>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</si>
  <si>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</si>
  <si>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</si>
  <si>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</si>
  <si>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</si>
  <si>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</si>
  <si>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</si>
  <si>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</si>
  <si>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</si>
  <si>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</si>
  <si>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</si>
  <si>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</si>
  <si>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</si>
  <si>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</si>
  <si>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</si>
  <si>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</si>
  <si>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</si>
  <si>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</si>
  <si>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</si>
  <si>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</si>
  <si>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</si>
  <si>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</si>
  <si>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</si>
  <si>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</si>
  <si>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</si>
  <si>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</si>
  <si>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</si>
  <si>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</si>
  <si>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</si>
  <si>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</si>
  <si>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</si>
  <si>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</si>
  <si>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</si>
  <si>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</si>
  <si>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</si>
  <si>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</si>
  <si>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</si>
  <si>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</si>
  <si>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</si>
  <si>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</si>
  <si>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</si>
  <si>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</si>
  <si>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</si>
  <si>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</si>
  <si>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</si>
  <si>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</si>
  <si>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</si>
  <si>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</si>
  <si>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</si>
  <si>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</si>
  <si>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</si>
  <si>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</si>
  <si>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</si>
  <si>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</si>
  <si>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</si>
  <si>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</si>
  <si>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</si>
  <si>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</si>
  <si>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</si>
  <si>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</si>
  <si>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</si>
  <si>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</si>
  <si>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</si>
  <si>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</si>
  <si>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</si>
  <si>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</si>
  <si>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</si>
  <si>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</si>
  <si>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</si>
  <si>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</si>
  <si>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</si>
  <si>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</si>
  <si>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</si>
  <si>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</si>
  <si>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</si>
  <si>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</si>
  <si>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</si>
  <si>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</si>
  <si>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</si>
  <si>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</si>
  <si>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</si>
  <si>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</si>
  <si>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</si>
  <si>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</si>
  <si>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</si>
  <si>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</si>
  <si>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</si>
  <si>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</si>
  <si>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</si>
  <si>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</si>
  <si>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</si>
  <si>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</si>
  <si>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</si>
  <si>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</si>
  <si>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</si>
  <si>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</si>
  <si>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</si>
  <si>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</si>
  <si>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</si>
  <si>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</si>
  <si>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</si>
  <si>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</si>
  <si>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</si>
  <si>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</si>
  <si>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</si>
  <si>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</si>
  <si>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</si>
  <si>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</si>
  <si>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</si>
  <si>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</si>
  <si>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</si>
  <si>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</si>
  <si>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</si>
  <si>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</si>
  <si>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</si>
  <si>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</si>
  <si>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</si>
  <si>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</si>
  <si>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</si>
  <si>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</si>
  <si>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</si>
  <si>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</si>
  <si>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</si>
  <si>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</si>
  <si>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</si>
  <si>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</si>
  <si>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</si>
  <si>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</si>
  <si>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</si>
  <si>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</si>
  <si>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</si>
  <si>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</si>
  <si>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</si>
  <si>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</si>
  <si>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</si>
  <si>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</si>
  <si>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</si>
  <si>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</si>
  <si>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</si>
  <si>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</si>
  <si>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</si>
  <si>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</si>
  <si>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</si>
  <si>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</si>
  <si>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</si>
  <si>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</si>
  <si>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</si>
  <si>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</si>
  <si>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</si>
  <si>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</si>
  <si>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</si>
  <si>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</si>
  <si>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</si>
  <si>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</si>
  <si>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</si>
  <si>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</si>
  <si>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</si>
  <si>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</si>
  <si>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</si>
  <si>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</si>
  <si>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</si>
  <si>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</si>
  <si>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</si>
  <si>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</si>
  <si>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</si>
  <si>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</si>
  <si>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</si>
  <si>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</si>
  <si>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</si>
  <si>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</si>
  <si>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</si>
  <si>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</si>
  <si>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</si>
  <si>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</si>
  <si>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</si>
  <si>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</si>
  <si>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</si>
  <si>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</si>
  <si>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</si>
  <si>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</si>
  <si>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</si>
  <si>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</si>
  <si>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</si>
  <si>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</si>
  <si>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</si>
  <si>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</si>
  <si>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</si>
  <si>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</si>
  <si>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</si>
  <si>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</si>
  <si>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</si>
  <si>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</si>
  <si>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</si>
  <si>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</si>
  <si>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</si>
  <si>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</si>
  <si>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</si>
  <si>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</si>
  <si>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</si>
  <si>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</si>
  <si>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</si>
  <si>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</si>
  <si>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</si>
  <si>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</si>
  <si>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</si>
  <si>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</si>
  <si>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</si>
  <si>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</si>
  <si>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</si>
  <si>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</si>
  <si>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</si>
  <si>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</si>
  <si>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</si>
  <si>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</si>
  <si>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</si>
  <si>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</si>
  <si>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</si>
  <si>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</si>
  <si>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</si>
  <si>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</si>
  <si>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</si>
  <si>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</si>
  <si>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</si>
  <si>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</si>
  <si>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</si>
  <si>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</si>
  <si>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</si>
  <si>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</si>
  <si>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</si>
  <si>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</si>
  <si>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</si>
  <si>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</si>
  <si>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</si>
  <si>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</si>
  <si>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</si>
  <si>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</si>
  <si>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</si>
  <si>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</si>
  <si>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</si>
  <si>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</si>
  <si>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</si>
  <si>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</si>
  <si>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</si>
  <si>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</si>
  <si>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</si>
  <si>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</si>
  <si>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</si>
  <si>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</si>
  <si>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</si>
  <si>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</si>
  <si>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</si>
  <si>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</si>
  <si>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</si>
  <si>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</si>
  <si>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</si>
  <si>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</si>
  <si>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</si>
  <si>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</si>
  <si>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</si>
  <si>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</si>
  <si>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</si>
  <si>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</si>
  <si>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</si>
  <si>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</si>
  <si>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</si>
  <si>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</si>
  <si>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</si>
  <si>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</si>
  <si>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</si>
  <si>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</si>
  <si>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</si>
  <si>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</si>
  <si>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</si>
  <si>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</si>
  <si>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</si>
  <si>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</si>
  <si>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</si>
  <si>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</si>
  <si>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</si>
  <si>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</si>
  <si>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</si>
  <si>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</si>
  <si>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</si>
  <si>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</si>
  <si>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</si>
  <si>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</si>
  <si>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</si>
  <si>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</si>
  <si>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</si>
  <si>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</si>
  <si>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</si>
  <si>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</si>
  <si>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</si>
  <si>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</si>
  <si>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</si>
  <si>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</si>
  <si>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</si>
  <si>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</si>
  <si>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</si>
  <si>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</si>
  <si>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</si>
  <si>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</si>
  <si>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</si>
  <si>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</si>
  <si>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</si>
  <si>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</si>
  <si>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</si>
  <si>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</si>
  <si>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</si>
  <si>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</si>
  <si>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</si>
  <si>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</si>
  <si>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</si>
  <si>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</si>
  <si>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</si>
  <si>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</si>
  <si>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</si>
  <si>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</si>
  <si>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</si>
  <si>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</si>
  <si>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</si>
  <si>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</si>
  <si>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</si>
  <si>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</si>
  <si>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</si>
  <si>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</si>
  <si>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</si>
  <si>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</si>
  <si>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</si>
  <si>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</si>
  <si>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</si>
  <si>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</si>
  <si>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</si>
  <si>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</si>
  <si>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</si>
  <si>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</si>
  <si>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</si>
  <si>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</si>
  <si>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</si>
  <si>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</si>
  <si>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</si>
  <si>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</si>
  <si>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</si>
  <si>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</si>
  <si>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</si>
  <si>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</si>
  <si>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</si>
  <si>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</si>
  <si>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</si>
  <si>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</si>
  <si>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</si>
  <si>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</si>
  <si>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</si>
  <si>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</si>
  <si>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</si>
  <si>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</si>
  <si>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</si>
  <si>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</si>
  <si>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</si>
  <si>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</si>
  <si>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</si>
  <si>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</si>
  <si>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</si>
  <si>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</si>
  <si>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</si>
  <si>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</si>
  <si>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</si>
  <si>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</si>
  <si>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</si>
  <si>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</si>
  <si>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</si>
  <si>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</si>
  <si>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</si>
  <si>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</si>
  <si>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</si>
  <si>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</si>
  <si>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</si>
  <si>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</si>
  <si>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</si>
  <si>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</si>
  <si>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</si>
  <si>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</si>
  <si>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</si>
  <si>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</si>
  <si>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</si>
  <si>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</si>
  <si>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</si>
  <si>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</si>
  <si>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</si>
  <si>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</si>
  <si>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</si>
  <si>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</si>
  <si>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</si>
  <si>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</si>
  <si>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</si>
  <si>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</si>
  <si>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</si>
  <si>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</si>
  <si>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</si>
  <si>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</si>
  <si>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</si>
  <si>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</si>
  <si>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</si>
  <si>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</si>
  <si>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</si>
  <si>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</si>
  <si>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</si>
  <si>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</si>
  <si>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</si>
  <si>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</si>
  <si>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</si>
  <si>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</si>
  <si>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</si>
  <si>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</si>
  <si>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</si>
  <si>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</si>
  <si>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</si>
  <si>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</si>
  <si>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</si>
  <si>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</si>
  <si>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</si>
  <si>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</si>
  <si>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</si>
  <si>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</si>
  <si>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</si>
  <si>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</si>
  <si>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</si>
  <si>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</si>
  <si>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</si>
  <si>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</si>
  <si>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</si>
  <si>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</si>
  <si>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</si>
  <si>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</si>
  <si>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</si>
  <si>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</si>
  <si>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</si>
  <si>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</si>
  <si>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</si>
  <si>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</si>
  <si>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</si>
  <si>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</si>
  <si>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</si>
  <si>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</si>
  <si>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</si>
  <si>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</si>
  <si>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</si>
  <si>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</si>
  <si>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</si>
  <si>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</si>
  <si>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</si>
  <si>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</si>
  <si>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</si>
  <si>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</si>
  <si>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</si>
  <si>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</si>
  <si>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</si>
  <si>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</si>
  <si>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</si>
  <si>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</si>
  <si>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</si>
  <si>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</si>
  <si>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</si>
  <si>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</si>
  <si>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</si>
  <si>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</si>
  <si>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</si>
  <si>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</si>
  <si>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</si>
  <si>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</si>
  <si>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</si>
  <si>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</si>
  <si>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</si>
  <si>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</si>
  <si>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</si>
  <si>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</si>
  <si>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</si>
  <si>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</si>
  <si>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</si>
  <si>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</si>
  <si>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</si>
  <si>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</si>
  <si>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</si>
  <si>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</si>
  <si>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</si>
  <si>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</si>
  <si>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</si>
  <si>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</si>
  <si>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</si>
  <si>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</si>
  <si>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</si>
  <si>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</si>
  <si>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</si>
  <si>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</si>
  <si>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</si>
  <si>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</si>
  <si>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</si>
  <si>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</si>
  <si>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</si>
  <si>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</si>
  <si>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</si>
  <si>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</si>
  <si>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</si>
  <si>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</si>
  <si>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</si>
  <si>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</si>
  <si>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</si>
  <si>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</si>
  <si>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</si>
  <si>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</si>
  <si>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</si>
  <si>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</si>
  <si>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</si>
  <si>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</si>
  <si>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</si>
  <si>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</si>
  <si>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</si>
  <si>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</si>
  <si>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</si>
  <si>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</si>
  <si>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</si>
  <si>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</si>
  <si>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</si>
  <si>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</si>
  <si>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</si>
  <si>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</si>
  <si>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</si>
  <si>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</si>
  <si>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</si>
  <si>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</si>
  <si>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</si>
  <si>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</si>
  <si>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</si>
  <si>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</si>
  <si>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</si>
  <si>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</si>
  <si>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</si>
  <si>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</si>
  <si>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</si>
  <si>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</si>
  <si>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</si>
  <si>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</si>
  <si>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</si>
  <si>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</si>
  <si>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</si>
  <si>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</si>
  <si>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</si>
  <si>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</si>
  <si>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</si>
  <si>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</si>
  <si>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</si>
  <si>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</si>
  <si>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</si>
  <si>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</si>
  <si>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</si>
  <si>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</si>
  <si>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</si>
  <si>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</si>
  <si>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</si>
  <si>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</si>
  <si>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</si>
  <si>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</si>
  <si>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</si>
  <si>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</si>
  <si>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</si>
  <si>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</si>
  <si>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</si>
  <si>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</si>
  <si>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</si>
  <si>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</si>
  <si>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</si>
  <si>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</si>
  <si>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</si>
  <si>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</si>
  <si>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</si>
  <si>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</si>
  <si>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</si>
  <si>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</si>
  <si>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</si>
  <si>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</si>
  <si>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</si>
  <si>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</si>
  <si>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</si>
  <si>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</si>
  <si>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</si>
  <si>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</si>
  <si>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</si>
  <si>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</si>
  <si>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</si>
  <si>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</si>
  <si>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</si>
  <si>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</si>
  <si>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</si>
  <si>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</si>
  <si>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</si>
  <si>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</si>
  <si>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</si>
  <si>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</si>
  <si>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</si>
  <si>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</si>
  <si>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</si>
  <si>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</si>
  <si>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</si>
  <si>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</si>
  <si>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</si>
  <si>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</si>
  <si>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</si>
  <si>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</si>
  <si>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</si>
  <si>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</si>
  <si>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</si>
  <si>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</si>
  <si>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</si>
  <si>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</si>
  <si>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</si>
  <si>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</si>
  <si>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</si>
  <si>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</si>
  <si>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</si>
  <si>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</si>
  <si>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</si>
  <si>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</si>
  <si>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</si>
  <si>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</si>
  <si>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</si>
  <si>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</si>
  <si>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</si>
  <si>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</si>
  <si>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</si>
  <si>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</si>
  <si>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</si>
  <si>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</si>
  <si>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</si>
  <si>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</si>
  <si>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</si>
  <si>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</si>
  <si>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</si>
  <si>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</si>
  <si>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</si>
  <si>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</si>
  <si>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</si>
  <si>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</si>
  <si>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</si>
  <si>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</si>
  <si>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</si>
  <si>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</si>
  <si>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</si>
  <si>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</si>
  <si>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</si>
  <si>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</si>
  <si>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</si>
  <si>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</si>
  <si>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</si>
  <si>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</si>
  <si>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</si>
  <si>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</si>
  <si>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</si>
  <si>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</si>
  <si>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</si>
  <si>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</si>
  <si>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</si>
  <si>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</si>
  <si>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</si>
  <si>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</si>
  <si>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</si>
  <si>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</si>
  <si>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</si>
  <si>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</si>
  <si>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</si>
  <si>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</si>
  <si>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</si>
  <si>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</si>
  <si>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</si>
  <si>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</si>
  <si>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</si>
  <si>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</si>
  <si>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</si>
  <si>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</si>
  <si>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</si>
  <si>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</si>
  <si>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</si>
  <si>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</si>
  <si>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</si>
  <si>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</si>
  <si>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</si>
  <si>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</si>
  <si>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</si>
  <si>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</si>
  <si>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</si>
  <si>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</si>
  <si>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</si>
  <si>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</si>
  <si>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</si>
  <si>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</si>
  <si>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</si>
  <si>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</si>
  <si>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</si>
  <si>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</si>
  <si>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</si>
  <si>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</si>
  <si>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</si>
  <si>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</si>
  <si>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</si>
  <si>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</si>
  <si>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</si>
  <si>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</si>
  <si>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</si>
  <si>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</si>
  <si>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</si>
  <si>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</si>
  <si>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</si>
  <si>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</si>
  <si>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</si>
  <si>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</si>
  <si>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</si>
  <si>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</si>
  <si>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</si>
  <si>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</si>
  <si>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</si>
  <si>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</si>
  <si>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</si>
  <si>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</si>
  <si>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</si>
  <si>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</si>
  <si>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</si>
  <si>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</si>
  <si>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</si>
  <si>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</si>
  <si>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</si>
  <si>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</si>
  <si>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</si>
  <si>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</si>
  <si>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</si>
  <si>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</si>
  <si>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</si>
  <si>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</si>
  <si>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</si>
  <si>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</si>
  <si>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</si>
  <si>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</si>
  <si>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</si>
  <si>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</si>
  <si>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</si>
  <si>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</si>
  <si>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</si>
  <si>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</si>
  <si>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</si>
  <si>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</si>
  <si>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</si>
  <si>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</si>
  <si>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</si>
  <si>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</si>
  <si>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</si>
  <si>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</si>
  <si>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</si>
  <si>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</si>
  <si>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</si>
  <si>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</si>
  <si>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</si>
  <si>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</si>
  <si>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</si>
  <si>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</si>
  <si>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</si>
  <si>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</si>
  <si>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</si>
  <si>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</si>
  <si>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</si>
  <si>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</si>
  <si>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</si>
  <si>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</si>
  <si>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</si>
  <si>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</si>
  <si>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</si>
  <si>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</si>
  <si>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</si>
  <si>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</si>
  <si>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</si>
  <si>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</si>
  <si>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</si>
  <si>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</si>
  <si>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</si>
  <si>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</si>
  <si>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</si>
  <si>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</si>
  <si>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</si>
  <si>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</si>
  <si>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</si>
  <si>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</si>
  <si>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</si>
  <si>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</si>
  <si>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</si>
  <si>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</si>
  <si>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</si>
  <si>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</si>
  <si>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</si>
  <si>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</si>
  <si>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</si>
  <si>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</si>
  <si>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</si>
  <si>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</si>
  <si>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</si>
  <si>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</si>
  <si>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</si>
  <si>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</si>
  <si>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</si>
  <si>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</si>
  <si>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</si>
  <si>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</si>
  <si>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</si>
  <si>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</si>
  <si>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</si>
  <si>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</si>
  <si>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</si>
  <si>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</si>
  <si>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</si>
  <si>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</si>
  <si>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</si>
  <si>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</si>
  <si>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</si>
  <si>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</si>
  <si>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</si>
  <si>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</si>
  <si>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</si>
  <si>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</si>
  <si>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</si>
  <si>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</si>
  <si>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</si>
  <si>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</si>
  <si>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</si>
  <si>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</si>
  <si>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</si>
  <si>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</si>
  <si>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</si>
  <si>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</si>
  <si>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</si>
  <si>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</si>
  <si>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</si>
  <si>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</si>
  <si>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</si>
  <si>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</si>
  <si>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</si>
  <si>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</si>
  <si>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</si>
  <si>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</si>
  <si>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</si>
  <si>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</si>
  <si>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</si>
  <si>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</si>
  <si>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</si>
  <si>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</si>
  <si>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</si>
  <si>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</si>
  <si>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</si>
  <si>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</si>
  <si>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</si>
  <si>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</si>
  <si>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</si>
  <si>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</si>
  <si>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</si>
  <si>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</si>
  <si>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</si>
  <si>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</si>
  <si>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</si>
  <si>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</si>
  <si>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</si>
  <si>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</si>
  <si>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</si>
  <si>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</si>
  <si>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</si>
  <si>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</si>
  <si>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</si>
  <si>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</si>
  <si>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</si>
  <si>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</si>
  <si>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</si>
  <si>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</si>
  <si>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</si>
  <si>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</si>
  <si>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</si>
  <si>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</si>
  <si>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</si>
  <si>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</si>
  <si>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</si>
  <si>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</si>
  <si>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</si>
  <si>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</si>
  <si>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</si>
  <si>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</si>
  <si>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</si>
  <si>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</si>
  <si>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</si>
  <si>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</si>
  <si>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</si>
  <si>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</si>
  <si>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</si>
  <si>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</si>
  <si>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</si>
  <si>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</si>
  <si>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</si>
  <si>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</si>
  <si>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</si>
  <si>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</si>
  <si>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</si>
  <si>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</si>
  <si>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</si>
  <si>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</si>
  <si>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</si>
  <si>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</si>
  <si>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</si>
  <si>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</si>
  <si>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</si>
  <si>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</si>
  <si>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</si>
  <si>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</si>
  <si>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</si>
  <si>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</si>
  <si>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</si>
  <si>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</si>
  <si>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</si>
  <si>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</si>
  <si>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</si>
  <si>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</si>
  <si>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</si>
  <si>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</si>
  <si>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</si>
  <si>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</si>
  <si>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</si>
  <si>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</si>
  <si>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</si>
  <si>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</si>
  <si>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</si>
  <si>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</si>
  <si>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</si>
  <si>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</si>
  <si>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</si>
  <si>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</si>
  <si>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</si>
  <si>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</si>
  <si>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</si>
  <si>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</si>
  <si>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</si>
  <si>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</si>
  <si>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</si>
  <si>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</si>
  <si>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</si>
  <si>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</si>
  <si>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</si>
  <si>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</si>
  <si>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</si>
  <si>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</si>
  <si>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</si>
  <si>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</si>
  <si>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</si>
  <si>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</si>
  <si>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</si>
  <si>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</si>
  <si>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</si>
  <si>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</si>
  <si>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</si>
  <si>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</si>
  <si>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</si>
  <si>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</si>
  <si>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</si>
  <si>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</si>
  <si>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</si>
  <si>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</si>
  <si>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</si>
  <si>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</si>
  <si>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</si>
  <si>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</si>
  <si>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</si>
  <si>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</si>
  <si>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</si>
  <si>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</si>
  <si>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</si>
  <si>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</si>
  <si>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</si>
  <si>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</si>
  <si>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</si>
  <si>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</si>
  <si>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</si>
  <si>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</si>
  <si>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</si>
  <si>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</si>
  <si>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</si>
  <si>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</si>
  <si>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</si>
  <si>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</si>
  <si>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</si>
  <si>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</si>
  <si>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</si>
  <si>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</si>
  <si>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</si>
  <si>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</si>
  <si>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</si>
  <si>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</si>
  <si>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</si>
  <si>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</si>
  <si>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</si>
  <si>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</si>
  <si>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</si>
  <si>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</si>
  <si>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</si>
  <si>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</si>
  <si>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</si>
  <si>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</si>
  <si>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</si>
  <si>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</si>
  <si>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</si>
  <si>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</si>
  <si>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</si>
  <si>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</si>
  <si>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</si>
  <si>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</si>
  <si>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</si>
  <si>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</si>
  <si>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</si>
  <si>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</si>
  <si>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</si>
  <si>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</si>
  <si>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</si>
  <si>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</si>
  <si>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</si>
  <si>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</si>
  <si>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</si>
  <si>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</si>
  <si>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</si>
  <si>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</si>
  <si>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</si>
  <si>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</si>
  <si>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</si>
  <si>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</si>
  <si>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</si>
  <si>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</si>
  <si>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</si>
  <si>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</si>
  <si>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</si>
  <si>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</si>
  <si>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</si>
  <si>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</si>
  <si>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</si>
  <si>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</si>
  <si>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</si>
  <si>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</si>
  <si>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</si>
  <si>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</si>
  <si>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</si>
  <si>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</si>
  <si>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</si>
  <si>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</si>
  <si>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</si>
  <si>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</si>
  <si>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</si>
  <si>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</si>
  <si>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</si>
  <si>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</si>
  <si>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</si>
  <si>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</si>
  <si>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</si>
  <si>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</si>
  <si>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</si>
  <si>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</si>
  <si>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</si>
  <si>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</si>
  <si>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</si>
  <si>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</si>
  <si>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</si>
  <si>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</si>
  <si>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</si>
  <si>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</si>
  <si>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</si>
  <si>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</si>
  <si>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</si>
  <si>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</si>
  <si>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</si>
  <si>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</si>
  <si>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</si>
  <si>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</si>
  <si>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</si>
  <si>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</si>
  <si>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</si>
  <si>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</si>
  <si>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</si>
  <si>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</si>
  <si>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</si>
  <si>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</si>
  <si>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</si>
  <si>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</si>
  <si>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</si>
  <si>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</si>
  <si>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</si>
  <si>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</si>
  <si>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</si>
  <si>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</si>
  <si>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</si>
  <si>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</si>
  <si>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</si>
  <si>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</si>
  <si>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</si>
  <si>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</si>
  <si>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</si>
  <si>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</si>
  <si>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</si>
  <si>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</si>
  <si>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</si>
  <si>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</si>
  <si>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</si>
  <si>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</si>
  <si>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</si>
  <si>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</si>
  <si>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</si>
  <si>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</si>
  <si>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</si>
  <si>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</si>
  <si>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</si>
  <si>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</si>
  <si>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</si>
  <si>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</si>
  <si>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</si>
  <si>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</si>
  <si>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</si>
  <si>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</si>
  <si>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</si>
  <si>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</si>
  <si>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</si>
  <si>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</si>
  <si>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</si>
  <si>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</si>
  <si>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</si>
  <si>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</si>
  <si>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</si>
  <si>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</si>
  <si>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</si>
  <si>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</si>
  <si>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</si>
  <si>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</si>
  <si>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</si>
  <si>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</si>
  <si>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</si>
  <si>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</si>
  <si>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</si>
  <si>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</si>
  <si>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</si>
  <si>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</si>
  <si>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</si>
  <si>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</si>
  <si>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</si>
  <si>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</si>
  <si>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</si>
  <si>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</si>
  <si>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</si>
  <si>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</si>
  <si>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</si>
  <si>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</si>
  <si>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</si>
  <si>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</si>
  <si>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</si>
  <si>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</si>
  <si>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</si>
  <si>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</si>
  <si>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</si>
  <si>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</si>
  <si>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</si>
  <si>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</si>
  <si>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</si>
  <si>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</si>
  <si>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</si>
  <si>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</si>
  <si>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</si>
  <si>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</si>
  <si>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</si>
  <si>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</si>
  <si>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</si>
  <si>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</si>
  <si>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</si>
  <si>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</si>
  <si>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</si>
  <si>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</si>
  <si>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</si>
  <si>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</si>
  <si>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</si>
  <si>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</si>
  <si>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</si>
  <si>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</si>
  <si>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</si>
  <si>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</si>
  <si>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</si>
  <si>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</si>
  <si>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</si>
  <si>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</si>
  <si>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</si>
  <si>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</si>
  <si>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</si>
  <si>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</si>
  <si>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</si>
  <si>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</si>
  <si>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</si>
  <si>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</si>
  <si>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</si>
  <si>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</si>
  <si>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</si>
  <si>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</si>
  <si>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</si>
  <si>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</si>
  <si>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</si>
  <si>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</si>
  <si>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</si>
  <si>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</si>
  <si>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</si>
  <si>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</si>
  <si>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</si>
  <si>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</si>
  <si>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</si>
  <si>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</si>
  <si>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</si>
  <si>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</si>
  <si>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</si>
  <si>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</si>
  <si>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</si>
  <si>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</si>
  <si>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</si>
  <si>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</si>
  <si>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</si>
  <si>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</si>
  <si>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</si>
  <si>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</si>
  <si>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</si>
  <si>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</si>
  <si>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</si>
  <si>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</si>
  <si>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</si>
  <si>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</si>
  <si>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</si>
  <si>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</si>
  <si>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</si>
  <si>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</si>
  <si>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</si>
  <si>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</si>
  <si>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</si>
  <si>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</si>
  <si>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</si>
  <si>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</si>
  <si>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</si>
  <si>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</si>
  <si>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</si>
  <si>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</si>
  <si>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</si>
  <si>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</si>
  <si>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</si>
  <si>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</si>
  <si>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</si>
  <si>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</si>
  <si>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</si>
  <si>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</si>
  <si>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</si>
  <si>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</si>
  <si>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</si>
  <si>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</si>
  <si>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</si>
  <si>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</si>
  <si>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</si>
  <si>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</si>
  <si>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</si>
  <si>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</si>
  <si>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</si>
  <si>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</si>
  <si>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</si>
  <si>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</si>
  <si>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</si>
  <si>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</si>
  <si>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</si>
  <si>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</si>
  <si>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</si>
  <si>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</si>
  <si>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</si>
  <si>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</si>
  <si>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</si>
  <si>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</si>
  <si>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</si>
  <si>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</si>
  <si>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</si>
  <si>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</si>
  <si>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</si>
  <si>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</si>
  <si>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</si>
  <si>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</si>
  <si>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</si>
  <si>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</si>
  <si>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</si>
  <si>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</si>
  <si>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</si>
  <si>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</si>
  <si>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</si>
  <si>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</si>
  <si>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</si>
  <si>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</si>
  <si>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</si>
  <si>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</si>
  <si>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</si>
  <si>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</si>
  <si>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</si>
  <si>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</si>
  <si>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</si>
  <si>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</si>
  <si>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</si>
  <si>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</si>
  <si>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</si>
  <si>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</si>
  <si>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</si>
  <si>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</si>
  <si>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</si>
  <si>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</si>
  <si>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</si>
  <si>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</si>
  <si>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</si>
  <si>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</si>
  <si>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</si>
  <si>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</si>
  <si>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</si>
  <si>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</si>
  <si>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</si>
  <si>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</si>
  <si>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</si>
  <si>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</si>
  <si>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</si>
  <si>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</si>
  <si>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</si>
  <si>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</si>
  <si>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</si>
  <si>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</si>
  <si>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</si>
  <si>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</si>
  <si>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</si>
  <si>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</si>
  <si>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</si>
  <si>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</si>
  <si>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</si>
  <si>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</si>
  <si>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</si>
  <si>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</si>
  <si>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</si>
  <si>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</si>
  <si>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</si>
  <si>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</si>
  <si>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</si>
  <si>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</si>
  <si>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</si>
  <si>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</si>
  <si>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</si>
  <si>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</si>
  <si>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</si>
  <si>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</si>
  <si>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</si>
  <si>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</si>
  <si>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</si>
  <si>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</si>
  <si>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</si>
  <si>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</si>
  <si>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</si>
  <si>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</si>
  <si>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</si>
  <si>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</si>
  <si>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</si>
  <si>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</si>
  <si>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</si>
  <si>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</si>
  <si>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</si>
  <si>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</si>
  <si>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</si>
  <si>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</si>
  <si>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</si>
  <si>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</si>
  <si>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</si>
  <si>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</si>
  <si>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</si>
  <si>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</si>
  <si>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</si>
  <si>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</si>
  <si>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</si>
  <si>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</si>
  <si>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</si>
  <si>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</si>
  <si>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</si>
  <si>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</si>
  <si>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</si>
  <si>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</si>
  <si>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</si>
  <si>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</si>
  <si>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</si>
  <si>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</si>
  <si>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</si>
  <si>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</si>
  <si>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</si>
  <si>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</si>
  <si>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</si>
  <si>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</si>
  <si>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</si>
  <si>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</si>
  <si>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</si>
  <si>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</si>
  <si>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</si>
  <si>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</si>
  <si>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</si>
  <si>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</si>
  <si>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</si>
  <si>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</si>
  <si>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</si>
  <si>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</si>
  <si>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</si>
  <si>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</si>
  <si>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</si>
  <si>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</si>
  <si>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</si>
  <si>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</si>
  <si>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</si>
  <si>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</si>
  <si>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</si>
  <si>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</si>
  <si>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</si>
  <si>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</si>
  <si>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</si>
  <si>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</si>
  <si>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</si>
  <si>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</si>
  <si>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</si>
  <si>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</si>
  <si>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</si>
  <si>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</si>
  <si>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</si>
  <si>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</si>
  <si>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</si>
  <si>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</si>
  <si>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</si>
  <si>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</si>
  <si>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</si>
  <si>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</si>
  <si>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</si>
  <si>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</si>
  <si>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</si>
  <si>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</si>
  <si>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</si>
  <si>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</si>
  <si>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</si>
  <si>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</si>
  <si>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</si>
  <si>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</si>
  <si>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</si>
  <si>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</si>
  <si>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</si>
  <si>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</si>
  <si>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</si>
  <si>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</si>
  <si>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</si>
  <si>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</si>
  <si>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</si>
  <si>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</si>
  <si>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</si>
  <si>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</si>
  <si>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</si>
  <si>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</si>
  <si>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</si>
  <si>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</si>
  <si>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</si>
  <si>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</si>
  <si>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</si>
  <si>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</si>
  <si>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</si>
  <si>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</si>
  <si>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</si>
  <si>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</si>
  <si>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</si>
  <si>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</si>
  <si>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</si>
  <si>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</si>
  <si>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</si>
  <si>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</si>
  <si>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</si>
  <si>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</si>
  <si>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</si>
  <si>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</si>
  <si>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</si>
  <si>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</si>
  <si>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</si>
  <si>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</si>
  <si>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</si>
  <si>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</si>
  <si>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</si>
  <si>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</si>
  <si>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</si>
  <si>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</si>
  <si>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</si>
  <si>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</si>
  <si>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</si>
  <si>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</si>
  <si>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</si>
  <si>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</si>
  <si>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</si>
  <si>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</si>
  <si>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</si>
  <si>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</si>
  <si>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</si>
  <si>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</si>
  <si>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</si>
  <si>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</si>
  <si>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</si>
  <si>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</si>
  <si>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</si>
  <si>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</si>
  <si>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</si>
  <si>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</si>
  <si>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</si>
  <si>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</si>
  <si>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</si>
  <si>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</si>
  <si>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</si>
  <si>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</si>
  <si>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</si>
  <si>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</si>
  <si>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</si>
  <si>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</si>
  <si>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</si>
  <si>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</si>
  <si>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</si>
  <si>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</si>
  <si>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</si>
  <si>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</si>
  <si>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</si>
  <si>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</si>
  <si>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</si>
  <si>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</si>
  <si>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</si>
  <si>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</si>
  <si>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</si>
  <si>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</si>
  <si>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</si>
  <si>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</si>
  <si>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</si>
  <si>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</si>
  <si>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</si>
  <si>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</si>
  <si>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</si>
  <si>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</si>
  <si>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</si>
  <si>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</si>
  <si>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</si>
  <si>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</si>
  <si>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</si>
  <si>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</si>
  <si>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</si>
  <si>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</si>
  <si>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</si>
  <si>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</si>
  <si>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</si>
  <si>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</si>
  <si>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</si>
  <si>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</si>
  <si>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</si>
  <si>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</si>
  <si>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</si>
  <si>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</si>
  <si>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</si>
  <si>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</si>
  <si>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</si>
  <si>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</si>
  <si>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</si>
  <si>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</si>
  <si>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</si>
  <si>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</si>
  <si>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</si>
  <si>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</si>
  <si>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</si>
  <si>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</si>
  <si>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</si>
  <si>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</si>
  <si>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</si>
  <si>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</si>
  <si>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</si>
  <si>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</si>
  <si>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</si>
  <si>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</si>
  <si>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</si>
  <si>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</si>
  <si>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</si>
  <si>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</si>
  <si>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</si>
  <si>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</si>
  <si>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</si>
  <si>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</si>
  <si>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</si>
  <si>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</si>
  <si>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</si>
  <si>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</si>
  <si>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</si>
  <si>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</si>
  <si>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</si>
  <si>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</si>
  <si>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</si>
  <si>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</si>
  <si>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</si>
  <si>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</si>
  <si>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</si>
  <si>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</si>
  <si>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</si>
  <si>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</si>
  <si>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</si>
  <si>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</si>
  <si>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</si>
  <si>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</si>
  <si>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</si>
  <si>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</si>
  <si>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</si>
  <si>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</si>
  <si>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</si>
  <si>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</si>
  <si>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</si>
  <si>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</si>
  <si>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</si>
  <si>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</si>
  <si>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</si>
  <si>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</si>
  <si>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</si>
  <si>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</si>
  <si>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</si>
  <si>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</si>
  <si>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</si>
  <si>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</si>
  <si>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</si>
  <si>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</si>
  <si>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</si>
  <si>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</si>
  <si>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</si>
  <si>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</si>
  <si>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</si>
  <si>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</si>
  <si>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</si>
  <si>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</si>
  <si>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</si>
  <si>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</si>
  <si>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</si>
  <si>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</si>
  <si>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</si>
  <si>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</si>
  <si>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</si>
  <si>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</si>
  <si>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</si>
  <si>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</si>
  <si>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</si>
  <si>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</si>
  <si>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</si>
  <si>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</si>
  <si>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</si>
  <si>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</si>
  <si>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</si>
  <si>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</si>
  <si>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</si>
  <si>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</si>
  <si>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</si>
  <si>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</si>
  <si>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</si>
  <si>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</si>
  <si>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</si>
  <si>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</si>
  <si>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</si>
  <si>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</si>
  <si>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</si>
  <si>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</si>
  <si>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</si>
  <si>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</si>
  <si>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</si>
  <si>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</si>
  <si>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</si>
  <si>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</si>
  <si>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</si>
  <si>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</si>
  <si>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</si>
  <si>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</si>
  <si>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</si>
  <si>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</si>
  <si>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</si>
  <si>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</si>
  <si>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</si>
  <si>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</si>
  <si>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</si>
  <si>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</si>
  <si>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</si>
  <si>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</si>
  <si>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</si>
  <si>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</si>
  <si>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</si>
  <si>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</si>
  <si>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</si>
  <si>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</si>
  <si>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</si>
  <si>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</si>
  <si>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</si>
  <si>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</si>
  <si>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</si>
  <si>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</si>
  <si>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</si>
  <si>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</si>
  <si>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</si>
  <si>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</si>
  <si>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</si>
  <si>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</si>
  <si>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</si>
  <si>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</si>
  <si>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</si>
  <si>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</si>
  <si>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</si>
  <si>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</si>
  <si>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</si>
  <si>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</si>
  <si>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</si>
  <si>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</si>
  <si>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</si>
  <si>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</si>
  <si>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</si>
  <si>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</si>
  <si>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</si>
  <si>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</si>
  <si>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</si>
  <si>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</si>
  <si>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</si>
  <si>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</si>
  <si>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</si>
  <si>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</si>
  <si>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</si>
  <si>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</si>
  <si>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</si>
  <si>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</si>
  <si>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</si>
  <si>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</si>
  <si>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</si>
  <si>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</si>
  <si>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</si>
  <si>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</si>
  <si>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</si>
  <si>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</si>
  <si>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</si>
  <si>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</si>
  <si>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</si>
  <si>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</si>
  <si>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</si>
  <si>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</si>
  <si>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</si>
  <si>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</si>
  <si>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</si>
  <si>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</si>
  <si>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</si>
  <si>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</si>
  <si>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</si>
  <si>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</si>
  <si>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</si>
  <si>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</si>
  <si>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</si>
  <si>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</si>
  <si>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</si>
  <si>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</si>
  <si>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</si>
  <si>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</si>
  <si>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</si>
  <si>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</si>
  <si>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</si>
  <si>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</si>
  <si>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</si>
  <si>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</si>
  <si>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</si>
  <si>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</si>
  <si>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</si>
  <si>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</si>
  <si>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</si>
  <si>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</si>
  <si>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</si>
  <si>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</si>
  <si>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</si>
  <si>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</si>
  <si>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</si>
  <si>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</si>
  <si>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</si>
  <si>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</si>
  <si>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</si>
  <si>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</si>
  <si>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</si>
  <si>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</si>
  <si>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</si>
  <si>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</si>
  <si>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</si>
  <si>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</si>
  <si>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</si>
  <si>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</si>
  <si>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</si>
  <si>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</si>
  <si>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</si>
  <si>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</si>
  <si>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</si>
  <si>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</si>
  <si>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</si>
  <si>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</si>
  <si>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</si>
  <si>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</si>
  <si>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</si>
  <si>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</si>
  <si>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</si>
  <si>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</si>
  <si>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</si>
  <si>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</si>
  <si>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</si>
  <si>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</si>
  <si>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</si>
  <si>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</si>
  <si>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</si>
  <si>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</si>
  <si>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</si>
  <si>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</si>
  <si>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</si>
  <si>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</si>
  <si>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</si>
  <si>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</si>
  <si>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</si>
  <si>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</si>
  <si>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</si>
  <si>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</si>
  <si>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</si>
  <si>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</si>
  <si>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</si>
  <si>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</si>
  <si>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</si>
  <si>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</si>
  <si>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</si>
  <si>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</si>
  <si>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</si>
  <si>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</si>
  <si>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</si>
  <si>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</si>
  <si>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</si>
  <si>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</si>
  <si>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</si>
  <si>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</si>
  <si>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</si>
  <si>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</si>
  <si>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</si>
  <si>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</si>
  <si>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</si>
  <si>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</si>
  <si>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</si>
  <si>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</si>
  <si>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</si>
  <si>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</si>
  <si>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</si>
  <si>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</si>
  <si>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</si>
  <si>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</si>
  <si>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</si>
  <si>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</si>
  <si>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</si>
  <si>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</si>
  <si>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</si>
  <si>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</si>
  <si>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</si>
  <si>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</si>
  <si>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</si>
  <si>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</si>
  <si>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</si>
  <si>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</si>
  <si>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</si>
  <si>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</si>
  <si>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</si>
  <si>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</si>
  <si>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</si>
  <si>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</si>
  <si>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</si>
  <si>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</si>
  <si>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</si>
  <si>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</si>
  <si>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</si>
  <si>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</si>
  <si>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</si>
  <si>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</si>
  <si>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</si>
  <si>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</si>
  <si>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</si>
  <si>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</si>
  <si>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</si>
  <si>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</si>
  <si>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</si>
  <si>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</si>
  <si>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</si>
  <si>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</si>
  <si>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</si>
  <si>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</si>
  <si>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</si>
  <si>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</si>
  <si>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</si>
  <si>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</si>
  <si>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</si>
  <si>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</si>
  <si>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</si>
  <si>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</si>
  <si>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</si>
  <si>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</si>
  <si>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</si>
  <si>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</si>
  <si>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</si>
  <si>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</si>
  <si>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</si>
  <si>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</si>
  <si>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</si>
  <si>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</si>
  <si>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</si>
  <si>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</si>
  <si>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</si>
  <si>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</si>
  <si>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</si>
  <si>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</si>
  <si>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</si>
  <si>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</si>
  <si>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</si>
  <si>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</si>
  <si>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</si>
  <si>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</si>
  <si>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</si>
  <si>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</si>
  <si>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</si>
  <si>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</si>
  <si>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</si>
  <si>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</si>
  <si>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</si>
  <si>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</si>
  <si>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</si>
  <si>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</si>
  <si>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</si>
  <si>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</si>
  <si>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</si>
  <si>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</si>
  <si>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</si>
  <si>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</si>
  <si>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</si>
  <si>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</si>
  <si>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</si>
  <si>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</si>
  <si>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</si>
  <si>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</si>
  <si>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</si>
  <si>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</si>
  <si>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</si>
  <si>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</si>
  <si>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</si>
  <si>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</si>
  <si>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</si>
  <si>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</si>
  <si>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</si>
  <si>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</si>
  <si>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</si>
  <si>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</si>
  <si>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</si>
  <si>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</si>
  <si>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</si>
  <si>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</si>
  <si>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</si>
  <si>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</si>
  <si>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</si>
  <si>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</si>
  <si>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</si>
  <si>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</si>
  <si>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</si>
  <si>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</si>
  <si>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</si>
  <si>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</si>
  <si>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</si>
  <si>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</si>
  <si>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</si>
  <si>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</si>
  <si>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</si>
  <si>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</si>
  <si>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</si>
  <si>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</si>
  <si>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</si>
  <si>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</si>
  <si>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</si>
  <si>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</si>
  <si>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</si>
  <si>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</si>
  <si>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</si>
  <si>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</si>
  <si>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</si>
  <si>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</si>
  <si>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</si>
  <si>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</si>
  <si>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</si>
  <si>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</si>
  <si>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</si>
  <si>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</si>
  <si>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</si>
  <si>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</si>
  <si>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</si>
  <si>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</si>
  <si>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</si>
  <si>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</si>
  <si>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</si>
  <si>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</si>
  <si>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</si>
  <si>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</si>
  <si>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</si>
  <si>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</si>
  <si>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</si>
  <si>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</si>
  <si>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</si>
  <si>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</si>
  <si>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</si>
  <si>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</si>
  <si>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</si>
  <si>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</si>
  <si>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</si>
  <si>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</si>
  <si>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</si>
  <si>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</si>
  <si>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</si>
  <si>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</si>
  <si>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</si>
  <si>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</si>
  <si>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</si>
  <si>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</si>
  <si>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</si>
  <si>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</si>
  <si>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</si>
  <si>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</si>
  <si>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</si>
  <si>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</si>
  <si>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</si>
  <si>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</si>
  <si>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</si>
  <si>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</si>
  <si>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</si>
  <si>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</si>
  <si>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</si>
  <si>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</si>
  <si>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</si>
  <si>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</si>
  <si>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</si>
  <si>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</si>
  <si>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</si>
  <si>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</si>
  <si>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</si>
  <si>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</si>
  <si>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</si>
  <si>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</si>
  <si>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</si>
  <si>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</si>
  <si>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</si>
  <si>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</si>
  <si>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</si>
  <si>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</si>
  <si>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</si>
  <si>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</si>
  <si>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</si>
  <si>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</si>
  <si>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</si>
  <si>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</si>
  <si>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</si>
  <si>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</si>
  <si>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</si>
  <si>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</si>
  <si>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</si>
  <si>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</si>
  <si>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</si>
  <si>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</si>
  <si>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</si>
  <si>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</si>
  <si>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</si>
  <si>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</si>
  <si>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</si>
  <si>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</si>
  <si>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</si>
  <si>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</si>
  <si>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</si>
  <si>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</si>
  <si>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</si>
  <si>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</si>
  <si>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</si>
  <si>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</si>
  <si>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</si>
  <si>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</si>
  <si>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</si>
  <si>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</si>
  <si>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</si>
  <si>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</si>
  <si>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</si>
  <si>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</si>
  <si>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</si>
  <si>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</si>
  <si>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</si>
  <si>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</si>
  <si>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</si>
  <si>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</si>
  <si>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</si>
  <si>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</si>
  <si>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</si>
  <si>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</si>
  <si>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</si>
  <si>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</si>
  <si>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</si>
  <si>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</si>
  <si>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</si>
  <si>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</si>
  <si>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</si>
  <si>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</si>
  <si>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</si>
  <si>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</si>
  <si>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</si>
  <si>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</si>
  <si>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</si>
  <si>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</si>
  <si>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</si>
  <si>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</si>
  <si>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</si>
  <si>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</si>
  <si>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</si>
  <si>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</si>
  <si>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</si>
  <si>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</si>
  <si>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</si>
  <si>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</si>
  <si>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</si>
  <si>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</si>
  <si>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</si>
  <si>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</si>
  <si>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</si>
  <si>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</si>
  <si>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</si>
  <si>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</si>
  <si>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</si>
  <si>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</si>
  <si>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</si>
  <si>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</si>
  <si>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</si>
  <si>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</si>
  <si>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</si>
  <si>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</si>
  <si>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</si>
  <si>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</si>
  <si>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</si>
  <si>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</si>
  <si>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</si>
  <si>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</si>
  <si>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</si>
  <si>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</si>
  <si>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</si>
  <si>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</si>
  <si>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</si>
  <si>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</si>
  <si>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</si>
  <si>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</si>
  <si>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</si>
  <si>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</si>
  <si>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</si>
  <si>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</si>
  <si>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</si>
  <si>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</si>
  <si>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</si>
  <si>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</si>
  <si>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</si>
  <si>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</si>
  <si>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</si>
  <si>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</si>
  <si>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</si>
  <si>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</si>
  <si>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</si>
  <si>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</si>
  <si>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</si>
  <si>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</si>
  <si>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</si>
  <si>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</si>
  <si>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</si>
  <si>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</si>
  <si>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</si>
  <si>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</si>
  <si>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</si>
  <si>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</si>
  <si>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</si>
  <si>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</si>
  <si>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</si>
  <si>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</si>
  <si>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</si>
  <si>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</si>
  <si>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</si>
  <si>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</si>
  <si>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</si>
  <si>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</si>
  <si>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</si>
  <si>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</si>
  <si>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</si>
  <si>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</si>
  <si>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</si>
  <si>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</si>
  <si>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</si>
  <si>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</si>
  <si>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</si>
  <si>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</si>
  <si>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</si>
  <si>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</si>
  <si>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</si>
  <si>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</si>
  <si>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</si>
  <si>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</si>
  <si>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</si>
  <si>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</si>
  <si>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</si>
  <si>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</si>
  <si>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</si>
  <si>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</si>
  <si>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</si>
  <si>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</si>
  <si>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</si>
  <si>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</si>
  <si>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</si>
  <si>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</si>
  <si>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</si>
  <si>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</si>
  <si>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</si>
  <si>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</si>
  <si>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</si>
  <si>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</si>
  <si>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</si>
  <si>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</si>
  <si>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</si>
  <si>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</si>
  <si>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</si>
  <si>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</si>
  <si>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</si>
  <si>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</si>
  <si>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</si>
  <si>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</si>
  <si>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</si>
  <si>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</si>
  <si>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</si>
  <si>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</si>
  <si>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</si>
  <si>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</si>
  <si>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</si>
  <si>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</si>
  <si>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</si>
  <si>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</si>
  <si>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</si>
  <si>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</si>
  <si>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</si>
  <si>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</si>
  <si>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</si>
  <si>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</si>
  <si>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</si>
  <si>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</si>
  <si>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</si>
  <si>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</si>
  <si>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</si>
  <si>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</si>
  <si>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</si>
  <si>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</si>
  <si>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</si>
  <si>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</si>
  <si>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</si>
  <si>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</si>
  <si>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</si>
  <si>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</si>
  <si>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</si>
  <si>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</si>
  <si>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</si>
  <si>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</si>
  <si>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</si>
  <si>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</si>
  <si>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</si>
  <si>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</si>
  <si>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</si>
  <si>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</si>
  <si>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</si>
  <si>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</si>
  <si>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</si>
  <si>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</si>
  <si>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</si>
  <si>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</si>
  <si>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</si>
  <si>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</si>
  <si>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</si>
  <si>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</si>
  <si>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</si>
  <si>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</si>
  <si>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</si>
  <si>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</si>
  <si>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</si>
  <si>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</si>
  <si>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</si>
  <si>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</si>
  <si>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</si>
  <si>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</si>
  <si>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</si>
  <si>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</si>
  <si>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</si>
  <si>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</si>
  <si>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</si>
  <si>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</si>
  <si>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</si>
  <si>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</si>
  <si>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</si>
  <si>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</si>
  <si>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</si>
  <si>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</si>
  <si>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</si>
  <si>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</si>
  <si>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</si>
  <si>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</si>
  <si>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</si>
  <si>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</si>
  <si>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</si>
  <si>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</si>
  <si>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</si>
  <si>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</si>
  <si>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</si>
  <si>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</si>
  <si>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</si>
  <si>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</si>
  <si>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</si>
  <si>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</si>
  <si>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</si>
  <si>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</si>
  <si>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</si>
  <si>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</si>
  <si>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</si>
  <si>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</si>
  <si>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</si>
  <si>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</si>
  <si>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</si>
  <si>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</si>
  <si>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</si>
  <si>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</si>
  <si>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</si>
  <si>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</si>
  <si>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</si>
  <si>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</si>
  <si>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</si>
  <si>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</si>
  <si>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</si>
  <si>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</si>
  <si>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</si>
  <si>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</si>
  <si>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</si>
  <si>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</si>
  <si>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</si>
  <si>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</si>
  <si>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</si>
  <si>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</si>
  <si>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</si>
  <si>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</si>
  <si>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</si>
  <si>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</si>
  <si>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</si>
  <si>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</si>
  <si>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</si>
  <si>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</si>
  <si>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</si>
  <si>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</si>
  <si>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</si>
  <si>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</si>
  <si>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</si>
  <si>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</si>
  <si>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</si>
  <si>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</si>
  <si>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</si>
  <si>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</si>
  <si>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</si>
  <si>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</si>
  <si>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</si>
  <si>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</si>
  <si>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</si>
  <si>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</si>
  <si>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</si>
  <si>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</si>
  <si>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</si>
  <si>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</si>
  <si>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</si>
  <si>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</si>
  <si>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</si>
  <si>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</si>
  <si>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</si>
  <si>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</si>
  <si>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</si>
  <si>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</si>
  <si>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</si>
  <si>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</si>
  <si>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</si>
  <si>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</si>
  <si>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</si>
  <si>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</si>
  <si>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</si>
  <si>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</si>
  <si>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</si>
  <si>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</si>
  <si>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</si>
  <si>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</si>
  <si>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</si>
  <si>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</si>
  <si>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</si>
  <si>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</si>
  <si>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</si>
  <si>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</si>
  <si>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</si>
  <si>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</si>
  <si>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</si>
  <si>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</si>
  <si>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</si>
  <si>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</si>
  <si>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</si>
  <si>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</si>
  <si>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</si>
  <si>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</si>
  <si>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</si>
  <si>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</si>
  <si>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</si>
  <si>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</si>
  <si>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</si>
  <si>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</si>
  <si>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</si>
  <si>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</si>
  <si>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</si>
  <si>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</si>
  <si>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</si>
  <si>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</si>
  <si>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</si>
  <si>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</si>
  <si>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</si>
  <si>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</si>
  <si>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</si>
  <si>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</si>
  <si>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</si>
  <si>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</si>
  <si>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</si>
  <si>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</si>
  <si>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</si>
  <si>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</si>
  <si>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</si>
  <si>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</si>
  <si>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</si>
  <si>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</si>
  <si>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</si>
  <si>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</si>
  <si>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</si>
  <si>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</si>
  <si>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</si>
  <si>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</si>
  <si>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</si>
  <si>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</si>
  <si>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</si>
  <si>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</si>
  <si>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</si>
  <si>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</si>
  <si>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</si>
  <si>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</si>
  <si>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</si>
  <si>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</si>
  <si>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</si>
  <si>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</si>
  <si>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</si>
  <si>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</si>
  <si>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</si>
  <si>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</si>
  <si>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</si>
  <si>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</si>
  <si>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</si>
  <si>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</si>
  <si>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</si>
  <si>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</si>
  <si>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</si>
  <si>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</si>
  <si>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</si>
  <si>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</si>
  <si>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</si>
  <si>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</si>
  <si>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</si>
  <si>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</si>
  <si>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</si>
  <si>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</si>
  <si>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</si>
  <si>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</si>
  <si>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</si>
  <si>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</si>
  <si>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</si>
  <si>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</si>
  <si>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</si>
  <si>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</si>
  <si>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</si>
  <si>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</si>
  <si>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</si>
  <si>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</si>
  <si>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</si>
  <si>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</si>
  <si>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</si>
  <si>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</si>
  <si>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</si>
  <si>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</si>
  <si>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</si>
  <si>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</si>
  <si>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</si>
  <si>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</si>
  <si>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</si>
  <si>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</si>
  <si>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</si>
  <si>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</si>
  <si>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</si>
  <si>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</si>
  <si>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</si>
  <si>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</si>
  <si>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</si>
  <si>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</si>
  <si>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</si>
  <si>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</si>
  <si>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</si>
  <si>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</si>
  <si>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</si>
  <si>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</si>
  <si>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</si>
  <si>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</si>
  <si>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</si>
  <si>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</si>
  <si>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</si>
  <si>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</si>
  <si>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</si>
  <si>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</si>
  <si>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</si>
  <si>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</si>
  <si>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</si>
  <si>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</si>
  <si>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</si>
  <si>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</si>
  <si>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</si>
  <si>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</si>
  <si>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</si>
  <si>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</si>
  <si>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</si>
  <si>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</si>
  <si>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</si>
  <si>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</si>
  <si>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</si>
  <si>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</si>
  <si>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</si>
  <si>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</si>
  <si>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</si>
  <si>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</si>
  <si>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</si>
  <si>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</si>
  <si>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</si>
  <si>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</si>
  <si>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</si>
  <si>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</si>
  <si>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</si>
  <si>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</si>
  <si>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</si>
  <si>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</si>
  <si>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</si>
  <si>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</si>
  <si>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</si>
  <si>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</si>
  <si>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</si>
  <si>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</si>
  <si>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</si>
  <si>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</si>
  <si>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</si>
  <si>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</si>
  <si>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</si>
  <si>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</si>
  <si>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</si>
  <si>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</si>
  <si>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</si>
  <si>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</si>
  <si>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</si>
  <si>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</si>
  <si>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</si>
  <si>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</si>
  <si>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</si>
  <si>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</si>
  <si>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</si>
  <si>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</si>
  <si>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</si>
  <si>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</si>
  <si>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</si>
  <si>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</si>
  <si>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</si>
  <si>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</si>
  <si>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</si>
  <si>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</si>
  <si>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</si>
  <si>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</si>
  <si>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</si>
  <si>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</si>
  <si>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</si>
  <si>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</si>
  <si>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</si>
  <si>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</si>
  <si>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</si>
  <si>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</si>
  <si>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</si>
  <si>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</si>
  <si>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</si>
  <si>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</si>
  <si>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</si>
  <si>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</si>
  <si>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</si>
  <si>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</si>
  <si>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</si>
  <si>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</si>
  <si>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</si>
  <si>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</si>
  <si>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</si>
  <si>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</si>
  <si>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</si>
  <si>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</si>
  <si>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</si>
  <si>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</si>
  <si>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</si>
  <si>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</si>
  <si>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</si>
  <si>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</si>
  <si>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</si>
  <si>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</si>
  <si>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</si>
  <si>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</si>
  <si>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</si>
  <si>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</si>
  <si>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</si>
  <si>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</si>
  <si>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</si>
  <si>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</si>
  <si>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</si>
  <si>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</si>
  <si>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</si>
  <si>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</si>
  <si>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</si>
  <si>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</si>
  <si>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</si>
  <si>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</si>
  <si>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</si>
  <si>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</si>
  <si>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</si>
  <si>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</si>
  <si>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</si>
  <si>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</si>
  <si>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</si>
  <si>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</si>
  <si>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</si>
  <si>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</si>
  <si>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</si>
  <si>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</si>
  <si>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</si>
  <si>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</si>
  <si>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</si>
  <si>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</si>
  <si>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</si>
  <si>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</si>
  <si>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</si>
  <si>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</si>
  <si>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</si>
  <si>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</si>
  <si>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</si>
  <si>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</si>
  <si>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</si>
  <si>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</si>
  <si>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</si>
  <si>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</si>
  <si>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</si>
  <si>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</si>
  <si>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</si>
  <si>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</si>
  <si>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</si>
  <si>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</si>
  <si>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</si>
  <si>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</si>
  <si>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</si>
  <si>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</si>
  <si>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</si>
  <si>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</si>
  <si>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</si>
  <si>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</si>
  <si>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</si>
  <si>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</si>
  <si>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</si>
  <si>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</si>
  <si>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</si>
  <si>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</si>
  <si>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</si>
  <si>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</si>
  <si>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</si>
  <si>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</si>
  <si>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</si>
  <si>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</si>
  <si>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</si>
  <si>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</si>
  <si>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</si>
  <si>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</si>
  <si>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</si>
  <si>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</si>
  <si>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</si>
  <si>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</si>
  <si>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</si>
  <si>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</si>
  <si>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</si>
  <si>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</si>
  <si>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</si>
  <si>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</si>
  <si>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</si>
  <si>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</si>
  <si>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</si>
  <si>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</si>
  <si>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</si>
  <si>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</si>
  <si>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</si>
  <si>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</si>
  <si>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</si>
  <si>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</si>
  <si>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</si>
  <si>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</si>
  <si>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</si>
  <si>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</si>
  <si>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</si>
  <si>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</si>
  <si>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</si>
  <si>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</si>
  <si>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</si>
  <si>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</si>
  <si>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</si>
  <si>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</si>
  <si>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</si>
  <si>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</si>
  <si>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</si>
  <si>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</si>
  <si>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</si>
  <si>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</si>
  <si>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</si>
  <si>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</si>
  <si>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</si>
  <si>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</si>
  <si>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</si>
  <si>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</si>
  <si>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</si>
  <si>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</si>
  <si>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</si>
  <si>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</si>
  <si>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</si>
  <si>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</si>
  <si>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</si>
  <si>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</si>
  <si>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</si>
  <si>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</si>
  <si>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</si>
  <si>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</si>
  <si>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</si>
  <si>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</si>
  <si>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</si>
  <si>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</si>
  <si>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</si>
  <si>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</si>
  <si>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</si>
  <si>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</si>
  <si>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</si>
  <si>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</si>
  <si>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</si>
  <si>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</si>
  <si>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</si>
  <si>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</si>
  <si>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</si>
  <si>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</si>
  <si>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</si>
  <si>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</si>
  <si>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</si>
  <si>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</si>
  <si>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</si>
  <si>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</si>
  <si>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</si>
  <si>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</si>
  <si>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</si>
  <si>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</si>
  <si>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</si>
  <si>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</si>
  <si>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</si>
  <si>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</si>
  <si>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</si>
  <si>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</si>
  <si>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</si>
  <si>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</si>
  <si>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</si>
  <si>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</si>
  <si>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</si>
  <si>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</si>
  <si>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</si>
  <si>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</si>
  <si>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</si>
  <si>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</si>
  <si>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</si>
  <si>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</si>
  <si>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</si>
  <si>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</si>
  <si>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</si>
  <si>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</si>
  <si>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</si>
  <si>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</si>
  <si>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</si>
  <si>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</si>
  <si>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</si>
  <si>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</si>
  <si>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</si>
  <si>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</si>
  <si>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</si>
  <si>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</si>
  <si>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</si>
  <si>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</si>
  <si>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</si>
  <si>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</si>
  <si>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</si>
  <si>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</si>
  <si>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</si>
  <si>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</si>
  <si>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</si>
  <si>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</si>
  <si>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</si>
  <si>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</si>
  <si>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</si>
  <si>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</si>
  <si>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</si>
  <si>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</si>
  <si>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</si>
  <si>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</si>
  <si>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</si>
  <si>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</si>
  <si>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</si>
  <si>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</si>
  <si>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</si>
  <si>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</si>
  <si>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</si>
  <si>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</si>
  <si>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</si>
  <si>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</si>
  <si>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</si>
  <si>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</si>
  <si>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</si>
  <si>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</si>
  <si>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</si>
  <si>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</si>
  <si>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</si>
  <si>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</si>
  <si>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</si>
  <si>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</si>
  <si>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</si>
  <si>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</si>
  <si>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</si>
  <si>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</si>
  <si>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</si>
  <si>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</si>
  <si>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</si>
  <si>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</si>
  <si>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</si>
  <si>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</si>
  <si>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</si>
  <si>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</si>
  <si>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</si>
  <si>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</si>
  <si>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</si>
  <si>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</si>
  <si>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</si>
  <si>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</si>
  <si>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</si>
  <si>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</si>
  <si>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</si>
  <si>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</si>
  <si>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</si>
  <si>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</si>
  <si>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</si>
  <si>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</si>
  <si>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</si>
  <si>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</si>
  <si>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</si>
  <si>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</si>
  <si>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</si>
  <si>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</si>
  <si>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</si>
  <si>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</si>
  <si>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</si>
  <si>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</si>
  <si>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</si>
  <si>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</si>
  <si>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</si>
  <si>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</si>
  <si>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</si>
  <si>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</si>
  <si>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</si>
  <si>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</si>
  <si>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</si>
  <si>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</si>
  <si>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</si>
  <si>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</si>
  <si>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</si>
  <si>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</si>
  <si>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</si>
  <si>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</si>
  <si>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</si>
  <si>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</si>
  <si>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</si>
  <si>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</si>
  <si>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</si>
  <si>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</si>
  <si>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</si>
  <si>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</si>
  <si>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</si>
  <si>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</si>
  <si>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</si>
  <si>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</si>
  <si>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</si>
  <si>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</si>
  <si>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</si>
  <si>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</si>
  <si>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</si>
  <si>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</si>
  <si>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</si>
  <si>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</si>
  <si>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</si>
  <si>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</si>
  <si>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</si>
  <si>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</si>
  <si>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</si>
  <si>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</si>
  <si>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</si>
  <si>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</si>
  <si>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</si>
  <si>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</si>
  <si>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</si>
  <si>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</si>
  <si>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</si>
  <si>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</si>
  <si>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</si>
  <si>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</si>
  <si>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</si>
  <si>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</si>
  <si>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</si>
  <si>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</si>
  <si>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</si>
  <si>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</si>
  <si>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</si>
  <si>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</si>
  <si>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</si>
  <si>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</si>
  <si>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</si>
  <si>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</si>
  <si>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</si>
  <si>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</si>
  <si>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</si>
  <si>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</si>
  <si>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</si>
  <si>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</si>
  <si>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</si>
  <si>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</si>
  <si>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</si>
  <si>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</si>
  <si>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</si>
  <si>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</si>
  <si>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</si>
  <si>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</si>
  <si>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</si>
  <si>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</si>
  <si>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</si>
  <si>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</si>
  <si>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</si>
  <si>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</si>
  <si>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</si>
  <si>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</si>
  <si>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</si>
  <si>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</si>
  <si>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</si>
  <si>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</si>
  <si>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</si>
  <si>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</si>
  <si>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</si>
  <si>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</si>
  <si>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</si>
  <si>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</si>
  <si>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</si>
  <si>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</si>
  <si>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</si>
  <si>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</si>
  <si>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</si>
  <si>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</si>
  <si>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</si>
  <si>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</si>
  <si>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</si>
  <si>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</si>
  <si>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</si>
  <si>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</si>
  <si>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</si>
  <si>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</si>
  <si>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</si>
  <si>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</si>
  <si>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</si>
  <si>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</si>
  <si>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</si>
  <si>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</si>
  <si>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</si>
  <si>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</si>
  <si>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</si>
  <si>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</si>
  <si>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</si>
  <si>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</si>
  <si>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</si>
  <si>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</si>
  <si>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</si>
  <si>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</si>
  <si>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</si>
  <si>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</si>
  <si>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</si>
  <si>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</si>
  <si>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</si>
  <si>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</si>
  <si>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</si>
  <si>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</si>
  <si>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</si>
  <si>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</si>
  <si>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</si>
  <si>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</si>
  <si>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</si>
  <si>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</si>
  <si>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</si>
  <si>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</si>
  <si>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</si>
  <si>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</si>
  <si>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</si>
  <si>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</si>
  <si>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</si>
  <si>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</si>
  <si>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</si>
  <si>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</si>
  <si>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</si>
  <si>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</si>
  <si>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</si>
  <si>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</si>
  <si>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</si>
  <si>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</si>
  <si>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</si>
  <si>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</si>
  <si>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</si>
  <si>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</si>
  <si>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</si>
  <si>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</si>
  <si>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</si>
  <si>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</si>
  <si>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</si>
  <si>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</si>
  <si>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</si>
  <si>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</si>
  <si>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</si>
  <si>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</si>
  <si>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</si>
  <si>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</si>
  <si>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</si>
  <si>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</si>
  <si>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</si>
  <si>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</si>
  <si>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</si>
  <si>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</si>
  <si>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</si>
  <si>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</si>
  <si>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</si>
  <si>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</si>
  <si>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</si>
  <si>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</si>
  <si>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</si>
  <si>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</si>
  <si>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</si>
  <si>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</si>
  <si>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</si>
  <si>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</si>
  <si>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</si>
  <si>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</si>
  <si>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</si>
  <si>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</si>
  <si>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</si>
  <si>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</si>
  <si>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</si>
  <si>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</si>
  <si>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</si>
  <si>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</si>
  <si>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</si>
  <si>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</si>
  <si>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</si>
  <si>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</si>
  <si>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</si>
  <si>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</si>
  <si>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</si>
  <si>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</si>
  <si>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</si>
  <si>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</si>
  <si>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</si>
  <si>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</si>
  <si>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</si>
  <si>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</si>
  <si>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</si>
  <si>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</si>
  <si>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</si>
  <si>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</si>
  <si>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</si>
  <si>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</si>
  <si>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</si>
  <si>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</si>
  <si>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</si>
  <si>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</si>
  <si>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</si>
  <si>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</si>
  <si>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</si>
  <si>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</si>
  <si>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</si>
  <si>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</si>
  <si>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</si>
  <si>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</si>
  <si>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</si>
  <si>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</si>
  <si>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</si>
  <si>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</si>
  <si>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</si>
  <si>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</si>
  <si>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</si>
  <si>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</si>
  <si>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</si>
  <si>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</si>
  <si>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</si>
  <si>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</si>
  <si>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</si>
  <si>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</si>
  <si>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</si>
  <si>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</si>
  <si>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</si>
  <si>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</si>
  <si>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</si>
  <si>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</si>
  <si>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</si>
  <si>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</si>
  <si>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</si>
  <si>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</si>
  <si>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</si>
  <si>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</si>
  <si>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</si>
  <si>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</si>
  <si>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</si>
  <si>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</si>
  <si>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</si>
  <si>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</si>
  <si>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</si>
  <si>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</si>
  <si>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</si>
  <si>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</si>
  <si>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</si>
  <si>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</si>
  <si>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</si>
  <si>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</si>
  <si>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</si>
  <si>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</si>
  <si>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</si>
  <si>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</si>
  <si>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</si>
  <si>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</si>
  <si>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</si>
  <si>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</si>
  <si>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</si>
  <si>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</si>
  <si>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</si>
  <si>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</si>
  <si>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</si>
  <si>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</si>
  <si>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</si>
  <si>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</si>
  <si>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</si>
  <si>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</si>
  <si>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</si>
  <si>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</si>
  <si>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</si>
  <si>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</si>
  <si>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</si>
  <si>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</si>
  <si>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</si>
  <si>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</si>
  <si>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</si>
  <si>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</si>
  <si>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</si>
  <si>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</si>
  <si>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</si>
  <si>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</si>
  <si>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</si>
  <si>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</si>
  <si>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</si>
  <si>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</si>
  <si>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</si>
  <si>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</si>
  <si>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</si>
  <si>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</si>
  <si>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</si>
  <si>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</si>
  <si>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</si>
  <si>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</si>
  <si>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</si>
  <si>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</si>
  <si>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</si>
  <si>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</si>
  <si>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</si>
  <si>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</si>
  <si>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</si>
  <si>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</si>
  <si>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</si>
  <si>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</si>
  <si>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</si>
  <si>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</si>
  <si>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</si>
  <si>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</si>
  <si>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</si>
  <si>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</si>
  <si>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</si>
  <si>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</si>
  <si>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</si>
  <si>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</si>
  <si>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</si>
  <si>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</si>
  <si>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</si>
  <si>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</si>
  <si>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</si>
  <si>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</si>
  <si>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</si>
  <si>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</si>
  <si>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</si>
  <si>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</si>
  <si>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</si>
  <si>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</si>
  <si>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</si>
  <si>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</si>
  <si>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</si>
  <si>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</si>
  <si>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</si>
  <si>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</si>
  <si>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</si>
  <si>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</si>
  <si>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</si>
  <si>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</si>
  <si>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</si>
  <si>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</si>
  <si>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</si>
  <si>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</si>
  <si>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</si>
  <si>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</si>
  <si>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</si>
  <si>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</si>
  <si>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</si>
  <si>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</si>
  <si>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</si>
  <si>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</si>
  <si>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</si>
  <si>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</si>
  <si>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</si>
  <si>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</si>
  <si>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</si>
  <si>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</si>
  <si>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</si>
  <si>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</si>
  <si>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</si>
  <si>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</si>
  <si>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</si>
  <si>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</si>
  <si>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</si>
  <si>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</si>
  <si>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</si>
  <si>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</si>
  <si>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</si>
  <si>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</si>
  <si>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</si>
  <si>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</si>
  <si>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</si>
  <si>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</si>
  <si>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</si>
  <si>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</si>
  <si>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</si>
  <si>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</si>
  <si>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</si>
  <si>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</si>
  <si>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</si>
  <si>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</si>
  <si>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</si>
  <si>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</si>
  <si>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</si>
  <si>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</si>
  <si>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</si>
  <si>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</si>
  <si>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</si>
  <si>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</si>
  <si>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</si>
  <si>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</si>
  <si>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</si>
  <si>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</si>
  <si>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</si>
  <si>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</si>
  <si>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</si>
  <si>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</si>
  <si>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</si>
  <si>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</si>
  <si>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</si>
  <si>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</si>
  <si>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</si>
  <si>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</si>
  <si>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</si>
  <si>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</si>
  <si>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</si>
  <si>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</si>
  <si>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</si>
  <si>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</si>
  <si>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</si>
  <si>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</si>
  <si>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</si>
  <si>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</si>
  <si>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</si>
  <si>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</si>
  <si>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</si>
  <si>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</si>
  <si>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</si>
  <si>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</si>
  <si>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</si>
  <si>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</si>
  <si>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</si>
  <si>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</si>
  <si>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</si>
  <si>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</si>
  <si>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</si>
  <si>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</si>
  <si>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</si>
  <si>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</si>
  <si>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</si>
  <si>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</si>
  <si>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</si>
  <si>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</si>
  <si>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</si>
  <si>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</si>
  <si>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</si>
  <si>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</si>
  <si>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</si>
  <si>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</si>
  <si>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</si>
  <si>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</si>
  <si>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</si>
  <si>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</si>
  <si>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</si>
  <si>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</si>
  <si>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</si>
  <si>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</si>
  <si>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</si>
  <si>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</si>
  <si>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</si>
  <si>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</si>
  <si>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</si>
  <si>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</si>
  <si>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</si>
  <si>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</si>
  <si>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</si>
  <si>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</si>
  <si>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</si>
  <si>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</si>
  <si>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</si>
  <si>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</si>
  <si>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</si>
  <si>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</si>
  <si>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</si>
  <si>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</si>
  <si>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</si>
  <si>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</si>
  <si>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</si>
  <si>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</si>
  <si>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</si>
  <si>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</si>
  <si>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</si>
  <si>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</si>
  <si>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</si>
  <si>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</si>
  <si>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</si>
  <si>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</si>
  <si>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</si>
  <si>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</si>
  <si>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</si>
  <si>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</si>
  <si>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</si>
  <si>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</si>
  <si>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</si>
  <si>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</si>
  <si>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</si>
  <si>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</si>
  <si>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</si>
  <si>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</si>
  <si>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</si>
  <si>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</si>
  <si>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</si>
  <si>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</si>
  <si>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</si>
  <si>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</si>
  <si>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</si>
  <si>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</si>
  <si>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</si>
  <si>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</si>
  <si>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</si>
  <si>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</si>
  <si>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</si>
  <si>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</si>
  <si>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</si>
  <si>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</si>
  <si>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</si>
  <si>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</si>
  <si>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</si>
  <si>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</si>
  <si>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</si>
  <si>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</si>
  <si>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</si>
  <si>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</si>
  <si>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</si>
  <si>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</si>
  <si>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</si>
  <si>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</si>
  <si>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</si>
  <si>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</si>
  <si>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</si>
  <si>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</si>
  <si>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</si>
  <si>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</si>
  <si>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</si>
  <si>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</si>
  <si>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</si>
  <si>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</si>
  <si>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</si>
  <si>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</si>
  <si>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</si>
  <si>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</si>
  <si>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</si>
  <si>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</si>
  <si>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</si>
  <si>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</si>
  <si>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</si>
  <si>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</si>
  <si>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</si>
  <si>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</si>
  <si>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</si>
  <si>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</si>
  <si>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</si>
  <si>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</si>
  <si>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</si>
  <si>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</si>
  <si>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</si>
  <si>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</si>
  <si>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</si>
  <si>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</si>
  <si>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</si>
  <si>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</si>
  <si>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</si>
  <si>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</si>
  <si>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</si>
  <si>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</si>
  <si>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</si>
  <si>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</si>
  <si>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</si>
  <si>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</si>
  <si>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</si>
  <si>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</si>
  <si>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</si>
  <si>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</si>
  <si>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</si>
  <si>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</si>
  <si>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</si>
  <si>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</si>
  <si>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</si>
  <si>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</si>
  <si>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</si>
  <si>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</si>
  <si>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</si>
  <si>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</si>
  <si>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</si>
  <si>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</si>
  <si>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</si>
  <si>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</si>
  <si>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</si>
  <si>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</si>
  <si>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</si>
  <si>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</si>
  <si>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</si>
  <si>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</si>
  <si>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</si>
  <si>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</si>
  <si>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</si>
  <si>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</si>
  <si>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</si>
  <si>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</si>
  <si>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</si>
  <si>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</si>
  <si>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</si>
  <si>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</si>
  <si>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</si>
  <si>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</si>
  <si>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</si>
  <si>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</si>
  <si>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</si>
  <si>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</si>
  <si>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</si>
  <si>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</si>
  <si>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</si>
  <si>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</si>
  <si>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</si>
  <si>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</si>
  <si>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</si>
  <si>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</si>
  <si>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</si>
  <si>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</si>
  <si>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</si>
  <si>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</si>
  <si>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</si>
  <si>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</si>
  <si>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</si>
  <si>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</si>
  <si>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</si>
  <si>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</si>
  <si>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</si>
  <si>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</si>
  <si>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</si>
  <si>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</si>
  <si>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</si>
  <si>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</si>
  <si>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</si>
  <si>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</si>
  <si>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</si>
  <si>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</si>
  <si>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</si>
  <si>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</si>
  <si>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</si>
  <si>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</si>
  <si>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</si>
  <si>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</si>
  <si>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</si>
  <si>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</si>
  <si>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</si>
  <si>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</si>
  <si>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</si>
  <si>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</si>
  <si>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</si>
  <si>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</si>
  <si>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</si>
  <si>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</si>
  <si>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</si>
  <si>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</si>
  <si>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</si>
  <si>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</si>
  <si>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</si>
  <si>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</si>
  <si>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</si>
  <si>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</si>
  <si>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</si>
  <si>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</si>
  <si>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</si>
  <si>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</si>
  <si>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</si>
  <si>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</si>
  <si>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</si>
  <si>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</si>
  <si>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</si>
  <si>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</si>
  <si>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</si>
  <si>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</si>
  <si>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</si>
  <si>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</si>
  <si>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</si>
  <si>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</si>
  <si>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</si>
  <si>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</si>
  <si>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</si>
  <si>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</si>
  <si>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</si>
  <si>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</si>
  <si>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</si>
  <si>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</si>
  <si>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</si>
  <si>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</si>
  <si>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</si>
  <si>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</si>
  <si>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</si>
  <si>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</si>
  <si>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</si>
  <si>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</si>
  <si>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</si>
  <si>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</si>
  <si>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</si>
  <si>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</si>
  <si>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</si>
  <si>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</si>
  <si>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</si>
  <si>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</si>
  <si>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</si>
  <si>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</si>
  <si>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</si>
  <si>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</si>
  <si>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</si>
  <si>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</si>
  <si>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</si>
  <si>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</si>
  <si>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</si>
  <si>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</si>
  <si>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</si>
  <si>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</si>
  <si>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</si>
  <si>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</si>
  <si>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</si>
  <si>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</si>
  <si>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</si>
  <si>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</si>
  <si>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</si>
  <si>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</si>
  <si>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</si>
  <si>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</si>
  <si>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</si>
  <si>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</si>
  <si>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</si>
  <si>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</si>
  <si>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</si>
  <si>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</si>
  <si>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</si>
  <si>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</si>
  <si>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</si>
  <si>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</si>
  <si>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</si>
  <si>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</si>
  <si>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</si>
  <si>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</si>
  <si>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</si>
  <si>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</si>
  <si>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</si>
  <si>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</si>
  <si>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</si>
  <si>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</si>
  <si>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</si>
  <si>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</si>
  <si>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</si>
  <si>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</si>
  <si>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</si>
  <si>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</si>
  <si>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</si>
  <si>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</si>
  <si>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</si>
  <si>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</si>
  <si>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</si>
  <si>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</si>
  <si>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</si>
  <si>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</si>
  <si>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</si>
  <si>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</si>
  <si>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</si>
  <si>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</si>
  <si>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</si>
  <si>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</si>
  <si>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</si>
  <si>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</si>
  <si>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</si>
  <si>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</si>
  <si>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</si>
  <si>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</si>
  <si>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</si>
  <si>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</si>
  <si>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</si>
  <si>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</si>
  <si>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</si>
  <si>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</si>
  <si>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</si>
  <si>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</si>
  <si>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</si>
  <si>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</si>
  <si>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</si>
  <si>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</si>
  <si>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</si>
  <si>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</si>
  <si>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</si>
  <si>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</si>
  <si>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</si>
  <si>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</si>
  <si>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</si>
  <si>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</si>
  <si>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</si>
  <si>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</si>
  <si>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</si>
  <si>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</si>
  <si>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</si>
  <si>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</si>
  <si>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</si>
  <si>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</si>
  <si>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</si>
  <si>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</si>
  <si>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</si>
  <si>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</si>
  <si>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</si>
  <si>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</si>
  <si>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</si>
  <si>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</si>
  <si>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</si>
  <si>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</si>
  <si>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</si>
  <si>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</si>
  <si>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</si>
  <si>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</si>
  <si>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</si>
  <si>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</si>
  <si>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</si>
  <si>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</si>
  <si>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</si>
  <si>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</si>
  <si>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</si>
  <si>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</si>
  <si>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</si>
  <si>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</si>
  <si>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</si>
  <si>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</si>
  <si>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</si>
  <si>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</si>
  <si>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</si>
  <si>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</si>
  <si>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</si>
  <si>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</si>
  <si>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</si>
  <si>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</si>
  <si>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</si>
  <si>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</si>
  <si>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</si>
  <si>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</si>
  <si>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</si>
  <si>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</si>
  <si>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</si>
  <si>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</si>
  <si>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</si>
  <si>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</si>
  <si>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</si>
  <si>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</si>
  <si>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</si>
  <si>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</si>
  <si>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</si>
  <si>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</si>
  <si>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</si>
  <si>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</si>
  <si>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</si>
  <si>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</si>
  <si>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</si>
  <si>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</si>
  <si>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</si>
  <si>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</si>
  <si>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</si>
  <si>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</si>
  <si>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</si>
  <si>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</si>
  <si>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</si>
  <si>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</si>
  <si>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</si>
  <si>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</si>
  <si>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</si>
  <si>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</si>
  <si>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</si>
  <si>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</si>
  <si>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</si>
  <si>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</si>
  <si>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</si>
  <si>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</si>
  <si>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</si>
  <si>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</si>
  <si>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</si>
  <si>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</si>
  <si>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</si>
  <si>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</si>
  <si>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</si>
  <si>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</si>
  <si>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</si>
  <si>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</si>
  <si>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</si>
  <si>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</si>
  <si>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</si>
  <si>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</si>
  <si>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</si>
  <si>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</si>
  <si>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</si>
  <si>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</si>
  <si>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</si>
  <si>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</si>
  <si>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</si>
  <si>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</si>
  <si>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</si>
  <si>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</si>
  <si>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</si>
  <si>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</si>
  <si>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</si>
  <si>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</si>
  <si>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</si>
  <si>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</si>
  <si>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</si>
  <si>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</si>
  <si>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</si>
  <si>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</si>
  <si>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</si>
  <si>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</si>
  <si>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</si>
  <si>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</si>
  <si>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</si>
  <si>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</si>
  <si>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</si>
  <si>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</si>
  <si>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</si>
  <si>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</si>
  <si>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</si>
  <si>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</si>
  <si>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</si>
  <si>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</si>
  <si>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</si>
  <si>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</si>
  <si>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</si>
  <si>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</si>
  <si>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</si>
  <si>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</si>
  <si>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</si>
  <si>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</si>
  <si>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</si>
  <si>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</si>
  <si>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</si>
  <si>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</si>
  <si>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</si>
  <si>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</si>
  <si>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</si>
  <si>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</si>
  <si>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</si>
  <si>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</si>
  <si>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</si>
  <si>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</si>
  <si>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</si>
  <si>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</si>
  <si>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</si>
  <si>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</si>
  <si>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</si>
  <si>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</si>
  <si>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</si>
  <si>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</si>
  <si>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</si>
  <si>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</si>
  <si>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</si>
  <si>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</si>
  <si>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</si>
  <si>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</si>
  <si>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</si>
  <si>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</si>
  <si>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</si>
  <si>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</si>
  <si>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</si>
  <si>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</si>
  <si>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</si>
  <si>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</si>
  <si>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</si>
  <si>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</si>
  <si>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</si>
  <si>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</si>
  <si>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</si>
  <si>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</si>
  <si>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</si>
  <si>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</si>
  <si>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</si>
  <si>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</si>
  <si>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</si>
  <si>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</si>
  <si>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</si>
  <si>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</si>
  <si>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</si>
  <si>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</si>
  <si>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</si>
  <si>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</si>
  <si>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</si>
  <si>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</si>
  <si>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</si>
  <si>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</si>
  <si>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</si>
  <si>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</si>
  <si>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</si>
  <si>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</si>
  <si>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</si>
  <si>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</si>
  <si>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</si>
  <si>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</si>
  <si>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</si>
  <si>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</si>
  <si>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</si>
  <si>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</si>
  <si>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</si>
  <si>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</si>
  <si>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</si>
  <si>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</si>
  <si>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</si>
  <si>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</si>
  <si>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</si>
  <si>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</si>
  <si>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</si>
  <si>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</si>
  <si>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</si>
  <si>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</si>
  <si>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</si>
  <si>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</si>
  <si>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</si>
  <si>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</si>
  <si>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</si>
  <si>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</si>
  <si>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</si>
  <si>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</si>
  <si>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</si>
  <si>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</si>
  <si>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</si>
  <si>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</si>
  <si>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</si>
  <si>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</si>
  <si>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</si>
  <si>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</si>
  <si>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</si>
  <si>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</si>
  <si>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</si>
  <si>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</si>
  <si>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</si>
  <si>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</si>
  <si>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</si>
  <si>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</si>
  <si>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</si>
  <si>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</si>
  <si>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</si>
  <si>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</si>
  <si>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</si>
  <si>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</si>
  <si>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</si>
  <si>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</si>
  <si>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</si>
  <si>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</si>
  <si>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</si>
  <si>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</si>
  <si>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</si>
  <si>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</si>
  <si>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</si>
  <si>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</si>
  <si>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</si>
  <si>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</si>
  <si>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</si>
  <si>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</si>
  <si>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</si>
  <si>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</si>
  <si>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</si>
  <si>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</si>
  <si>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</si>
  <si>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</si>
  <si>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</si>
  <si>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</si>
  <si>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</si>
  <si>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</si>
  <si>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</si>
  <si>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</si>
  <si>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</si>
  <si>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</si>
  <si>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</si>
  <si>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</si>
  <si>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</si>
  <si>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</si>
  <si>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</si>
  <si>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</si>
  <si>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</si>
  <si>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</si>
  <si>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</si>
  <si>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</si>
  <si>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</si>
  <si>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</si>
  <si>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</si>
  <si>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</si>
  <si>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</si>
  <si>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</si>
  <si>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</si>
  <si>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</si>
  <si>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</si>
  <si>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</si>
  <si>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</si>
  <si>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</si>
  <si>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</si>
  <si>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</si>
  <si>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</si>
  <si>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</si>
  <si>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</si>
  <si>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</si>
  <si>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</si>
  <si>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</si>
  <si>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</si>
  <si>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</si>
  <si>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</si>
  <si>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</si>
  <si>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</si>
  <si>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</si>
  <si>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</si>
  <si>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</si>
  <si>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</si>
  <si>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</si>
  <si>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</si>
  <si>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</si>
  <si>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</si>
  <si>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</si>
  <si>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</si>
  <si>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</si>
  <si>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</si>
  <si>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</si>
  <si>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</si>
  <si>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</si>
  <si>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</si>
  <si>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</si>
  <si>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</si>
  <si>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</si>
  <si>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</si>
  <si>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</si>
  <si>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</si>
  <si>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</si>
  <si>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</si>
  <si>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</si>
  <si>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</si>
  <si>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</si>
  <si>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</si>
  <si>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</si>
  <si>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</si>
  <si>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</si>
  <si>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</si>
  <si>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</si>
  <si>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</si>
  <si>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</si>
  <si>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</si>
  <si>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</si>
  <si>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</si>
  <si>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</si>
  <si>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</si>
  <si>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</si>
  <si>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</si>
  <si>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</si>
  <si>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</si>
  <si>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</si>
  <si>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</si>
  <si>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</si>
  <si>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</si>
  <si>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</si>
  <si>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</si>
  <si>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</si>
  <si>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</si>
  <si>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</si>
  <si>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</si>
  <si>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</si>
  <si>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</si>
  <si>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</si>
  <si>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</si>
  <si>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</si>
  <si>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</si>
  <si>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</si>
  <si>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</si>
  <si>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</si>
  <si>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</si>
  <si>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</si>
  <si>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</si>
  <si>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</si>
  <si>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</si>
  <si>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</si>
  <si>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</si>
  <si>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</si>
  <si>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</si>
  <si>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</si>
  <si>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</si>
  <si>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</si>
  <si>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</si>
  <si>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</si>
  <si>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</si>
  <si>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</si>
  <si>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</si>
  <si>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</si>
  <si>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</si>
  <si>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</si>
  <si>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</si>
  <si>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</si>
  <si>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</si>
  <si>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</si>
  <si>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</si>
  <si>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</si>
  <si>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</si>
  <si>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</si>
  <si>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</si>
  <si>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</si>
  <si>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</si>
  <si>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</si>
  <si>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</si>
  <si>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</si>
  <si>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</si>
  <si>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</si>
  <si>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</si>
  <si>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</si>
  <si>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</si>
  <si>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</si>
  <si>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</si>
  <si>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</si>
  <si>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</si>
  <si>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</si>
  <si>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</si>
  <si>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</si>
  <si>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</si>
  <si>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</si>
  <si>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</si>
  <si>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</si>
  <si>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</si>
  <si>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</si>
  <si>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</si>
  <si>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</si>
  <si>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</si>
  <si>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</si>
  <si>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</si>
  <si>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</si>
  <si>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</si>
  <si>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</si>
  <si>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</si>
  <si>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</si>
  <si>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</si>
  <si>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</si>
  <si>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</si>
  <si>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</si>
  <si>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</si>
  <si>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</si>
  <si>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</si>
  <si>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</si>
  <si>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</si>
  <si>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</si>
  <si>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</si>
  <si>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</si>
  <si>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</si>
  <si>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</si>
  <si>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</si>
  <si>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</si>
  <si>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</si>
  <si>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</si>
  <si>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</si>
  <si>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</si>
  <si>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</si>
  <si>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</si>
  <si>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</si>
  <si>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</si>
  <si>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</si>
  <si>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</si>
  <si>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</si>
  <si>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</si>
  <si>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</si>
  <si>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</si>
  <si>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</si>
  <si>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</si>
  <si>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</si>
  <si>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</si>
  <si>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</si>
  <si>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</si>
  <si>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</si>
  <si>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</si>
  <si>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</si>
  <si>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</si>
  <si>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</si>
  <si>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</si>
  <si>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</si>
  <si>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</si>
  <si>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</si>
  <si>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</si>
  <si>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</si>
  <si>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</si>
  <si>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</si>
  <si>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</si>
  <si>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</si>
  <si>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</si>
  <si>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</si>
  <si>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</si>
  <si>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</si>
  <si>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</si>
  <si>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</si>
  <si>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</si>
  <si>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</si>
  <si>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</si>
  <si>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</si>
  <si>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</si>
  <si>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</si>
  <si>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</si>
  <si>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</si>
  <si>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</si>
  <si>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</si>
  <si>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</si>
  <si>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</si>
  <si>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</si>
  <si>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</si>
  <si>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</si>
  <si>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</si>
  <si>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</si>
  <si>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</si>
  <si>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</si>
  <si>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</si>
  <si>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</si>
  <si>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</si>
  <si>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</si>
  <si>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</si>
  <si>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</si>
  <si>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</si>
  <si>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</si>
  <si>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</si>
  <si>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</si>
  <si>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</si>
  <si>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</si>
  <si>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</si>
  <si>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</si>
  <si>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</si>
  <si>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</si>
  <si>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</si>
  <si>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</si>
  <si>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</si>
  <si>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</si>
  <si>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</si>
  <si>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</si>
  <si>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</si>
  <si>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</si>
  <si>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</si>
  <si>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</si>
  <si>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</si>
  <si>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</si>
  <si>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</si>
  <si>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</si>
  <si>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</si>
  <si>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</si>
  <si>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</si>
  <si>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</si>
  <si>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</si>
  <si>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</si>
  <si>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</si>
  <si>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</si>
  <si>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</si>
  <si>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</si>
  <si>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</si>
  <si>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</si>
  <si>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</si>
  <si>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</si>
  <si>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</si>
  <si>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</si>
  <si>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</si>
  <si>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</si>
  <si>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</si>
  <si>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</si>
  <si>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</si>
  <si>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</si>
  <si>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</si>
  <si>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</si>
  <si>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</si>
  <si>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</si>
  <si>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</si>
  <si>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</si>
  <si>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</si>
  <si>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</si>
  <si>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</si>
  <si>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</si>
  <si>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</si>
  <si>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</si>
  <si>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</si>
  <si>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</si>
  <si>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</si>
  <si>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</si>
  <si>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</si>
  <si>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</si>
  <si>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</si>
  <si>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</si>
  <si>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</si>
  <si>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</si>
  <si>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</si>
  <si>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</si>
  <si>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</si>
  <si>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</si>
  <si>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</si>
  <si>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</si>
  <si>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</si>
  <si>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</si>
  <si>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</si>
  <si>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</si>
  <si>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</si>
  <si>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</si>
  <si>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</si>
  <si>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</si>
  <si>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</si>
  <si>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</si>
  <si>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</si>
  <si>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</si>
  <si>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</si>
  <si>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</si>
  <si>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</si>
  <si>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</si>
  <si>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</si>
  <si>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</si>
  <si>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</si>
  <si>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</si>
  <si>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</si>
  <si>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</si>
  <si>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</si>
  <si>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</si>
  <si>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</si>
  <si>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</si>
  <si>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</si>
  <si>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</si>
  <si>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</si>
  <si>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</si>
  <si>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</si>
  <si>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</si>
  <si>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</si>
  <si>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</si>
  <si>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</si>
  <si>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</si>
  <si>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</si>
  <si>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</si>
  <si>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</si>
  <si>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</si>
  <si>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</si>
  <si>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</si>
  <si>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</si>
  <si>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</si>
  <si>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</si>
  <si>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</si>
  <si>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</si>
  <si>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</si>
  <si>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</si>
  <si>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</si>
  <si>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</si>
  <si>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</si>
  <si>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</si>
  <si>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</si>
  <si>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</si>
  <si>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</si>
  <si>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</si>
  <si>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</si>
  <si>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</si>
  <si>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</si>
  <si>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</si>
  <si>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</si>
  <si>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</si>
  <si>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</si>
  <si>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</si>
  <si>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</si>
  <si>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</si>
  <si>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</si>
  <si>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</si>
  <si>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</si>
  <si>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</si>
  <si>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</si>
  <si>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</si>
  <si>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</si>
  <si>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</si>
  <si>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</si>
  <si>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</si>
  <si>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</si>
  <si>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</si>
  <si>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</si>
  <si>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</si>
  <si>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</si>
  <si>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</si>
  <si>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</si>
  <si>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</si>
  <si>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</si>
  <si>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</si>
  <si>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</si>
  <si>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</si>
  <si>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</si>
  <si>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</si>
  <si>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</si>
  <si>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</si>
  <si>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</si>
  <si>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</si>
  <si>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</si>
  <si>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</si>
  <si>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</si>
  <si>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</si>
  <si>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</si>
  <si>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</si>
  <si>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</si>
  <si>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</si>
  <si>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</si>
  <si>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</si>
  <si>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</si>
  <si>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</si>
  <si>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</si>
  <si>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</si>
  <si>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</si>
  <si>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</si>
  <si>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</si>
  <si>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</si>
  <si>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</si>
  <si>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</si>
  <si>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</si>
  <si>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</si>
  <si>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</si>
  <si>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</si>
  <si>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</si>
  <si>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</si>
  <si>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</si>
  <si>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</si>
  <si>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</si>
  <si>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</si>
  <si>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</si>
  <si>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</si>
  <si>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</si>
  <si>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</si>
  <si>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</si>
  <si>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</si>
  <si>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</si>
  <si>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</si>
  <si>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</si>
  <si>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</si>
  <si>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</si>
  <si>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</si>
  <si>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</si>
  <si>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</si>
  <si>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</si>
  <si>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</si>
  <si>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</si>
  <si>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</si>
  <si>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</si>
  <si>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</si>
  <si>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</si>
  <si>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</si>
  <si>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</si>
  <si>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</si>
  <si>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</si>
  <si>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</si>
  <si>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</si>
  <si>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</si>
  <si>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</si>
  <si>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</si>
  <si>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</si>
  <si>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</si>
  <si>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</si>
  <si>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</si>
  <si>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</si>
  <si>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</si>
  <si>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</si>
  <si>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</si>
  <si>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</si>
  <si>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</si>
  <si>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</si>
  <si>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</si>
  <si>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</si>
  <si>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</si>
  <si>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</si>
  <si>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</si>
  <si>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</si>
  <si>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</si>
  <si>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</si>
  <si>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</si>
  <si>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</si>
  <si>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</si>
  <si>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</si>
  <si>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</si>
  <si>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</si>
  <si>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</si>
  <si>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</si>
  <si>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</si>
  <si>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</si>
  <si>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</si>
  <si>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</si>
  <si>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</si>
  <si>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</si>
  <si>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</si>
  <si>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</si>
  <si>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</si>
  <si>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</si>
  <si>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</si>
  <si>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</si>
  <si>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</si>
  <si>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</si>
  <si>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</si>
  <si>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</si>
  <si>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</si>
  <si>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</si>
  <si>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</si>
  <si>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</si>
  <si>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</si>
  <si>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</si>
  <si>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</si>
  <si>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</si>
  <si>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</si>
  <si>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</si>
  <si>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</si>
  <si>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</si>
  <si>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</si>
  <si>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</si>
  <si>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</si>
  <si>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</si>
  <si>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</si>
  <si>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</si>
  <si>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</si>
  <si>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</si>
  <si>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</si>
  <si>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</si>
  <si>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</si>
  <si>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</si>
  <si>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</si>
  <si>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</si>
  <si>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</si>
  <si>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</si>
  <si>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</si>
  <si>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</si>
  <si>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</si>
  <si>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</si>
  <si>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</si>
  <si>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</si>
  <si>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</si>
  <si>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</si>
  <si>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</si>
  <si>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</si>
  <si>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</si>
  <si>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</si>
  <si>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</si>
  <si>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</si>
  <si>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</si>
  <si>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</si>
  <si>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</si>
  <si>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</si>
  <si>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</si>
  <si>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</si>
  <si>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</si>
  <si>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</si>
  <si>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</si>
  <si>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</si>
  <si>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</si>
  <si>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</si>
  <si>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</si>
  <si>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</si>
  <si>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</si>
  <si>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</si>
  <si>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</si>
  <si>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</si>
  <si>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</si>
  <si>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</si>
  <si>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</si>
  <si>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</si>
  <si>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</si>
  <si>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</si>
  <si>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</si>
  <si>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</si>
  <si>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</si>
  <si>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</si>
  <si>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</si>
  <si>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</si>
  <si>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</si>
  <si>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</si>
  <si>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</si>
  <si>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</si>
  <si>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</si>
  <si>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</si>
  <si>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</si>
  <si>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</si>
  <si>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</si>
  <si>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</si>
  <si>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</si>
  <si>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</si>
  <si>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</si>
  <si>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</si>
  <si>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</si>
  <si>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</si>
  <si>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</si>
  <si>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</si>
  <si>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</si>
  <si>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</si>
  <si>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</si>
  <si>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</si>
  <si>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</si>
  <si>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</si>
  <si>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</si>
  <si>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</si>
  <si>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</si>
  <si>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</si>
  <si>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</si>
  <si>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</si>
  <si>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</si>
  <si>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</si>
  <si>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</si>
  <si>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</si>
  <si>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</si>
  <si>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</si>
  <si>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</si>
  <si>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</si>
  <si>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</si>
  <si>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</si>
  <si>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</si>
  <si>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</si>
  <si>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</si>
  <si>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</si>
  <si>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</si>
  <si>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</si>
  <si>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</si>
  <si>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</si>
  <si>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</si>
  <si>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</si>
  <si>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</si>
  <si>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</si>
  <si>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</si>
  <si>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</si>
  <si>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</si>
  <si>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</si>
  <si>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</si>
  <si>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</si>
  <si>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</si>
  <si>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</si>
  <si>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</si>
  <si>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</si>
  <si>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</si>
  <si>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</si>
  <si>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</si>
  <si>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</si>
  <si>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</si>
  <si>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</si>
  <si>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</si>
  <si>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</si>
  <si>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</si>
  <si>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</si>
  <si>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</si>
  <si>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</si>
  <si>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</si>
  <si>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</si>
  <si>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</si>
  <si>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</si>
  <si>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</si>
  <si>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</si>
  <si>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</si>
  <si>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</si>
  <si>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</si>
  <si>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</si>
  <si>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</si>
  <si>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</si>
  <si>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</si>
  <si>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</si>
  <si>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</si>
  <si>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</si>
  <si>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</si>
  <si>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</si>
  <si>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</si>
  <si>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</si>
  <si>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</si>
  <si>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</si>
  <si>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</si>
  <si>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</si>
  <si>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</si>
  <si>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</si>
  <si>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</si>
  <si>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</si>
  <si>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</si>
  <si>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</si>
  <si>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</si>
  <si>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</si>
  <si>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</si>
  <si>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</si>
  <si>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</si>
  <si>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</si>
  <si>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</si>
  <si>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</si>
  <si>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</si>
  <si>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</si>
  <si>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</si>
  <si>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</si>
  <si>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</si>
  <si>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</si>
  <si>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</si>
  <si>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</si>
  <si>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</si>
  <si>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</si>
  <si>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</si>
  <si>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</si>
  <si>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</si>
  <si>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</si>
  <si>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</si>
  <si>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</si>
  <si>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</si>
  <si>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</si>
  <si>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</si>
  <si>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</si>
  <si>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</si>
  <si>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</si>
  <si>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</si>
  <si>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</si>
  <si>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</si>
  <si>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</si>
  <si>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</si>
  <si>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</si>
  <si>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</si>
  <si>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</si>
  <si>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</si>
  <si>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</si>
  <si>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</si>
  <si>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</si>
  <si>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</si>
  <si>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</si>
  <si>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</si>
  <si>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</si>
  <si>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</si>
  <si>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</si>
  <si>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</si>
  <si>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</si>
  <si>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</si>
  <si>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</si>
  <si>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</si>
  <si>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</si>
  <si>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</si>
  <si>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</si>
  <si>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</si>
  <si>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</si>
  <si>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</si>
  <si>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</si>
  <si>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</si>
  <si>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</si>
  <si>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</si>
  <si>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</si>
  <si>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</si>
  <si>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</si>
  <si>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</si>
  <si>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</si>
  <si>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</si>
  <si>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</si>
  <si>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</si>
  <si>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</si>
  <si>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</si>
  <si>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</si>
  <si>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</si>
  <si>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</si>
  <si>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</si>
  <si>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</si>
  <si>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</si>
  <si>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</si>
  <si>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</si>
  <si>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</si>
  <si>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</si>
  <si>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</si>
  <si>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</si>
  <si>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</si>
  <si>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</si>
  <si>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</si>
  <si>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</si>
  <si>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</si>
  <si>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</si>
  <si>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</si>
  <si>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</si>
  <si>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</si>
  <si>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</si>
  <si>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</si>
  <si>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</si>
  <si>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</si>
  <si>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</si>
  <si>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</si>
  <si>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</si>
  <si>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</si>
  <si>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</si>
  <si>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</si>
  <si>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</si>
  <si>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</si>
  <si>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</si>
  <si>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</si>
  <si>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</si>
  <si>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</si>
  <si>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</si>
  <si>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</si>
  <si>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</si>
  <si>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</si>
  <si>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</si>
  <si>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</si>
  <si>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</si>
  <si>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</si>
  <si>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</si>
  <si>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</si>
  <si>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</si>
  <si>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</si>
  <si>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</si>
  <si>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</si>
  <si>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</si>
  <si>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</si>
  <si>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</si>
  <si>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</si>
  <si>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</si>
  <si>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</si>
  <si>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</si>
  <si>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</si>
  <si>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</si>
  <si>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</si>
  <si>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</si>
  <si>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</si>
  <si>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</si>
  <si>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</si>
  <si>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</si>
  <si>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</si>
  <si>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</si>
  <si>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</si>
  <si>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</si>
  <si>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</si>
  <si>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</si>
  <si>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</si>
  <si>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</si>
  <si>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</si>
  <si>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</si>
  <si>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</si>
  <si>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</si>
  <si>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</si>
  <si>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</si>
  <si>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</si>
  <si>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</si>
  <si>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</si>
  <si>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</si>
  <si>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</si>
  <si>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</si>
  <si>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</si>
  <si>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</si>
  <si>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</si>
  <si>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</si>
  <si>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</si>
  <si>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</si>
  <si>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</si>
  <si>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</si>
  <si>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</si>
  <si>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</si>
  <si>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</si>
  <si>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</si>
  <si>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</si>
  <si>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</si>
  <si>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</si>
  <si>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</si>
  <si>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</si>
  <si>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</si>
  <si>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</si>
  <si>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</si>
  <si>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</si>
  <si>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</si>
  <si>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</si>
  <si>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</si>
  <si>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</si>
  <si>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</si>
  <si>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</si>
  <si>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</si>
  <si>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</si>
  <si>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</si>
  <si>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</si>
  <si>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</si>
  <si>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</si>
  <si>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</si>
  <si>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</si>
  <si>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</si>
  <si>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</si>
  <si>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</si>
  <si>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</si>
  <si>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</si>
  <si>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</si>
  <si>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</si>
  <si>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</si>
  <si>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</si>
  <si>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</si>
  <si>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</si>
  <si>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</si>
  <si>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</si>
  <si>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</si>
  <si>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</si>
  <si>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</si>
  <si>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</si>
  <si>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</si>
  <si>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</si>
  <si>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</si>
  <si>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</si>
  <si>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</si>
  <si>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</si>
  <si>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</si>
  <si>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</si>
  <si>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</si>
  <si>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</si>
  <si>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</si>
  <si>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</si>
  <si>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</si>
  <si>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</si>
  <si>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</si>
  <si>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</si>
  <si>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</si>
  <si>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</si>
  <si>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</si>
  <si>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</si>
  <si>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</si>
  <si>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</si>
  <si>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</si>
  <si>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</si>
  <si>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</si>
  <si>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</si>
  <si>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</si>
  <si>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</si>
  <si>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</si>
  <si>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</si>
  <si>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</si>
  <si>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</si>
  <si>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</si>
  <si>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</si>
  <si>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</si>
  <si>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</si>
  <si>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</si>
  <si>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</si>
  <si>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</si>
  <si>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</si>
  <si>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</si>
  <si>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</si>
  <si>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</si>
  <si>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</si>
  <si>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</si>
  <si>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</si>
  <si>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</si>
  <si>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</si>
  <si>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</si>
  <si>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</si>
  <si>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</si>
  <si>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</si>
  <si>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</si>
  <si>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</si>
  <si>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</si>
  <si>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</si>
  <si>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</si>
  <si>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</si>
  <si>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</si>
  <si>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</si>
  <si>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</si>
  <si>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</si>
  <si>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</si>
  <si>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</si>
  <si>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</si>
  <si>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</si>
  <si>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</si>
  <si>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</si>
  <si>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</si>
  <si>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</si>
  <si>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</si>
  <si>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</si>
  <si>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</si>
  <si>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</si>
  <si>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</si>
  <si>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</si>
  <si>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</si>
  <si>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</si>
  <si>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</si>
  <si>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</si>
  <si>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</si>
  <si>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</si>
  <si>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</si>
  <si>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</si>
  <si>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</si>
  <si>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</si>
  <si>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</si>
  <si>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</si>
  <si>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</si>
  <si>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</si>
  <si>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</si>
  <si>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</si>
  <si>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</si>
  <si>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</si>
  <si>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</si>
  <si>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</si>
  <si>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</si>
  <si>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</si>
  <si>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</si>
  <si>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</si>
  <si>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</si>
  <si>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</si>
  <si>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</si>
  <si>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</si>
  <si>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</si>
  <si>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</si>
  <si>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</si>
  <si>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</si>
  <si>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</si>
  <si>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</si>
  <si>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</si>
  <si>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</si>
  <si>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</si>
  <si>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</si>
  <si>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</si>
  <si>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</si>
  <si>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</si>
  <si>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</si>
  <si>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</si>
  <si>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</si>
  <si>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</si>
  <si>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</si>
  <si>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</si>
  <si>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</si>
  <si>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</si>
  <si>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</si>
  <si>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</si>
  <si>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</si>
  <si>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</si>
  <si>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</si>
  <si>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</si>
  <si>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</si>
  <si>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</si>
  <si>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</si>
  <si>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</si>
  <si>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</si>
  <si>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</si>
  <si>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</si>
  <si>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</si>
  <si>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</si>
  <si>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</si>
  <si>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</si>
  <si>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</si>
  <si>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</si>
  <si>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</si>
  <si>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</si>
  <si>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</si>
  <si>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</si>
  <si>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</si>
  <si>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</si>
  <si>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</si>
  <si>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</si>
  <si>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</si>
  <si>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</si>
  <si>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</si>
  <si>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</si>
  <si>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</si>
  <si>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</si>
  <si>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</si>
  <si>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</si>
  <si>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</si>
  <si>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</si>
  <si>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</si>
  <si>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</si>
  <si>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</si>
  <si>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</si>
  <si>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</si>
  <si>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</si>
  <si>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</si>
  <si>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</si>
  <si>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</si>
  <si>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</si>
  <si>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</si>
  <si>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</si>
  <si>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</si>
  <si>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</si>
  <si>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</si>
  <si>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</si>
  <si>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</si>
  <si>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</si>
  <si>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</si>
  <si>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</si>
  <si>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</si>
  <si>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</si>
  <si>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</si>
  <si>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</si>
  <si>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</si>
  <si>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</si>
  <si>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</si>
  <si>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</si>
  <si>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</si>
  <si>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</si>
  <si>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</si>
  <si>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</si>
  <si>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</si>
  <si>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</si>
  <si>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</si>
  <si>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</si>
  <si>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</si>
  <si>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</si>
  <si>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</si>
  <si>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</si>
  <si>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</si>
  <si>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</si>
  <si>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</si>
  <si>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</si>
  <si>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</si>
  <si>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</si>
  <si>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</si>
  <si>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</si>
  <si>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</si>
  <si>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</si>
  <si>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</si>
  <si>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</si>
  <si>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</si>
  <si>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</si>
  <si>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</si>
  <si>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</si>
  <si>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</si>
  <si>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</si>
  <si>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</si>
  <si>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</si>
  <si>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</si>
  <si>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</si>
  <si>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</si>
  <si>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</si>
  <si>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</si>
  <si>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</si>
  <si>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</si>
  <si>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</si>
  <si>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</si>
  <si>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</si>
  <si>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</si>
  <si>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</si>
  <si>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</si>
  <si>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</si>
  <si>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</si>
  <si>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</si>
  <si>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</si>
  <si>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</si>
  <si>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</si>
  <si>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</si>
  <si>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</si>
  <si>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</si>
  <si>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</si>
  <si>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</si>
  <si>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</si>
  <si>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</si>
  <si>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</si>
  <si>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</si>
  <si>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</si>
  <si>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</si>
  <si>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</si>
  <si>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</si>
  <si>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</si>
  <si>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</si>
  <si>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</si>
  <si>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</si>
  <si>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</si>
  <si>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</si>
  <si>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</si>
  <si>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</si>
  <si>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</si>
  <si>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</si>
  <si>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</si>
  <si>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</si>
  <si>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</si>
  <si>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</si>
  <si>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</si>
  <si>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</si>
  <si>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</si>
  <si>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</si>
  <si>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</si>
  <si>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</si>
  <si>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</si>
  <si>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</si>
  <si>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</si>
  <si>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</si>
  <si>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</si>
  <si>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</si>
  <si>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</si>
  <si>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</si>
  <si>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</si>
  <si>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</si>
  <si>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</si>
  <si>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</si>
  <si>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</si>
  <si>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</si>
  <si>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</si>
  <si>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</si>
  <si>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</si>
  <si>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</si>
  <si>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</si>
  <si>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</si>
  <si>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</si>
  <si>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</si>
  <si>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</si>
  <si>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</si>
  <si>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</si>
  <si>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</si>
  <si>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</si>
  <si>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</si>
  <si>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</si>
  <si>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</si>
  <si>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</si>
  <si>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</si>
  <si>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</si>
  <si>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</si>
  <si>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</si>
  <si>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</si>
  <si>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</si>
  <si>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</si>
  <si>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</si>
  <si>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</si>
  <si>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</si>
  <si>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</si>
  <si>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</si>
  <si>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</si>
  <si>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</si>
  <si>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</si>
  <si>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</si>
  <si>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</si>
  <si>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</si>
  <si>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</si>
  <si>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</si>
  <si>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</si>
  <si>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</si>
  <si>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</si>
  <si>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</si>
  <si>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</si>
  <si>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</si>
  <si>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</si>
  <si>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</si>
  <si>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</si>
  <si>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</si>
  <si>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</si>
  <si>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</si>
  <si>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</si>
  <si>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</si>
  <si>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</si>
  <si>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</si>
  <si>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</si>
  <si>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</si>
  <si>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</si>
  <si>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</si>
  <si>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</si>
  <si>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</si>
  <si>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</si>
  <si>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</si>
  <si>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</si>
  <si>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</si>
  <si>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</si>
  <si>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</si>
  <si>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</si>
  <si>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</si>
  <si>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</si>
  <si>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</si>
  <si>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</si>
  <si>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</si>
  <si>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</si>
  <si>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</si>
  <si>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</si>
  <si>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</si>
  <si>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</si>
  <si>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</si>
  <si>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</si>
  <si>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</si>
  <si>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</si>
  <si>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</si>
  <si>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</si>
  <si>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</si>
  <si>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</si>
  <si>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</si>
  <si>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</si>
  <si>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</si>
  <si>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</si>
  <si>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</si>
  <si>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</si>
  <si>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</si>
  <si>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</si>
  <si>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</si>
  <si>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</si>
  <si>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</si>
  <si>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</si>
  <si>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</si>
  <si>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</si>
  <si>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</si>
  <si>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</si>
  <si>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</si>
  <si>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</si>
  <si>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</si>
  <si>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</si>
  <si>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</si>
  <si>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</si>
  <si>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</si>
  <si>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</si>
  <si>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</si>
  <si>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</si>
  <si>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</si>
  <si>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</si>
  <si>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</si>
  <si>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</si>
  <si>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</si>
  <si>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</si>
  <si>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</si>
  <si>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</si>
  <si>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</si>
  <si>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</si>
  <si>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</si>
  <si>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</si>
  <si>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</si>
  <si>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</si>
  <si>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</si>
  <si>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</si>
  <si>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</si>
  <si>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</si>
  <si>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</si>
  <si>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</si>
  <si>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</si>
  <si>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</si>
  <si>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</si>
  <si>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</si>
  <si>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</si>
  <si>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</si>
  <si>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</si>
  <si>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</si>
  <si>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</si>
  <si>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</si>
  <si>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</si>
  <si>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</si>
  <si>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</si>
  <si>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</si>
  <si>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</si>
  <si>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</si>
  <si>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</si>
  <si>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</si>
  <si>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</si>
  <si>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</si>
  <si>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</si>
  <si>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</si>
  <si>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</si>
  <si>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</si>
  <si>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</si>
  <si>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</si>
  <si>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</si>
  <si>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</si>
  <si>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</si>
  <si>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</si>
  <si>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</si>
  <si>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</si>
  <si>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</si>
  <si>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</si>
  <si>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</si>
  <si>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</si>
  <si>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</si>
  <si>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</si>
  <si>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</si>
  <si>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</si>
  <si>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</si>
  <si>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</si>
  <si>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</si>
  <si>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</si>
  <si>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</si>
  <si>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</si>
  <si>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</si>
  <si>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</si>
  <si>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</si>
  <si>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</si>
  <si>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</si>
  <si>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</si>
  <si>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</si>
  <si>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</si>
  <si>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</si>
  <si>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</si>
  <si>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</si>
  <si>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</si>
  <si>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</si>
  <si>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</si>
  <si>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</si>
  <si>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</si>
  <si>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</si>
  <si>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</si>
  <si>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</si>
  <si>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</si>
  <si>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</si>
  <si>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</si>
  <si>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</si>
  <si>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</si>
  <si>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</si>
  <si>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</si>
  <si>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</si>
  <si>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</si>
  <si>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</si>
  <si>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</si>
  <si>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</si>
  <si>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</si>
  <si>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</si>
  <si>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</si>
  <si>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</si>
  <si>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</si>
  <si>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</si>
  <si>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</si>
  <si>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</si>
  <si>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</si>
  <si>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</si>
  <si>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</si>
  <si>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</si>
  <si>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</si>
  <si>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</si>
  <si>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</si>
  <si>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</si>
  <si>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</si>
  <si>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</si>
  <si>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</si>
  <si>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</si>
  <si>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</si>
  <si>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</si>
  <si>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</si>
  <si>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</si>
  <si>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</si>
  <si>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</si>
  <si>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</si>
  <si>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</si>
  <si>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</si>
  <si>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</si>
  <si>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</si>
  <si>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</si>
  <si>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</si>
  <si>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</si>
  <si>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</si>
  <si>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</si>
  <si>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</si>
  <si>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</si>
  <si>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</si>
  <si>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</si>
  <si>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</si>
  <si>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</si>
  <si>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</si>
  <si>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</si>
  <si>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</si>
  <si>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</si>
  <si>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</si>
  <si>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</si>
  <si>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</si>
  <si>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</si>
  <si>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</si>
  <si>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</si>
  <si>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</si>
  <si>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</si>
  <si>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</si>
  <si>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</si>
  <si>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</si>
  <si>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</si>
  <si>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</si>
  <si>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</si>
  <si>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</si>
  <si>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</si>
  <si>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</si>
  <si>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</si>
  <si>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</si>
  <si>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</si>
  <si>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</si>
  <si>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</si>
  <si>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</si>
  <si>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</si>
  <si>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</si>
  <si>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</si>
  <si>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</si>
  <si>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</si>
  <si>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</si>
  <si>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</si>
  <si>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</si>
  <si>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</si>
  <si>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</si>
  <si>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</si>
  <si>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</si>
  <si>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</si>
  <si>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</si>
  <si>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</si>
  <si>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</si>
  <si>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</si>
  <si>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</si>
  <si>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</si>
  <si>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</si>
  <si>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</si>
  <si>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</si>
  <si>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</si>
  <si>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</si>
  <si>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</si>
  <si>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</si>
  <si>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</si>
  <si>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</si>
  <si>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</si>
  <si>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</si>
  <si>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</si>
  <si>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</si>
  <si>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</si>
  <si>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</si>
  <si>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</si>
  <si>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</si>
  <si>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</si>
  <si>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</si>
  <si>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</si>
  <si>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</si>
  <si>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</si>
  <si>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</si>
  <si>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</si>
  <si>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</si>
  <si>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</si>
  <si>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</si>
  <si>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</si>
  <si>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</si>
  <si>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</si>
  <si>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</si>
  <si>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</si>
  <si>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</si>
  <si>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</si>
  <si>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</si>
  <si>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</si>
  <si>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</si>
  <si>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</si>
  <si>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</si>
  <si>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</si>
  <si>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</si>
  <si>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</si>
  <si>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</si>
  <si>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</si>
  <si>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</si>
  <si>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</si>
  <si>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</si>
  <si>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</si>
  <si>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</si>
  <si>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</si>
  <si>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</si>
  <si>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</si>
  <si>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</si>
  <si>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</si>
  <si>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</si>
  <si>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</si>
  <si>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</si>
  <si>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</si>
  <si>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</si>
  <si>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</si>
  <si>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</si>
  <si>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</si>
  <si>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</si>
  <si>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</si>
  <si>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</si>
  <si>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</si>
  <si>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</si>
  <si>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</si>
  <si>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</si>
  <si>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</si>
  <si>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</si>
  <si>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</si>
  <si>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</si>
  <si>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</si>
  <si>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</si>
  <si>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</si>
  <si>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</si>
  <si>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</si>
  <si>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</si>
  <si>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</si>
  <si>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</si>
  <si>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</si>
  <si>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</si>
  <si>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</si>
  <si>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</si>
  <si>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</si>
  <si>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</si>
  <si>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</si>
  <si>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</si>
  <si>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</si>
  <si>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</si>
  <si>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</si>
  <si>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</si>
  <si>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</si>
  <si>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</si>
  <si>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</si>
  <si>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</si>
  <si>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</si>
  <si>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</si>
  <si>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</si>
  <si>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</si>
  <si>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</si>
  <si>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</si>
  <si>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</si>
  <si>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</si>
  <si>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</si>
  <si>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</si>
  <si>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</si>
  <si>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</si>
  <si>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</si>
  <si>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</si>
  <si>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</si>
  <si>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</si>
  <si>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</si>
  <si>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</si>
  <si>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</si>
  <si>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</si>
  <si>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</si>
  <si>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</si>
  <si>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</si>
  <si>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</si>
  <si>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</si>
  <si>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</si>
  <si>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</si>
  <si>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</si>
  <si>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</si>
  <si>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</si>
  <si>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</si>
  <si>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</si>
  <si>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</si>
  <si>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</si>
  <si>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</si>
  <si>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</si>
  <si>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</si>
  <si>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</si>
  <si>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</si>
  <si>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</si>
  <si>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</si>
  <si>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</si>
  <si>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</si>
  <si>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</si>
  <si>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</si>
  <si>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</si>
  <si>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</si>
  <si>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</si>
  <si>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</si>
  <si>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</si>
  <si>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</si>
  <si>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</si>
  <si>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</si>
  <si>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</si>
  <si>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</si>
  <si>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</si>
  <si>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</si>
  <si>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</si>
  <si>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</si>
  <si>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</si>
  <si>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</si>
  <si>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</si>
  <si>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</si>
  <si>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</si>
  <si>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</si>
  <si>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</si>
  <si>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</si>
  <si>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</si>
  <si>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</si>
  <si>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</si>
  <si>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</si>
  <si>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</si>
  <si>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</si>
  <si>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</si>
  <si>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</si>
  <si>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</si>
  <si>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</si>
  <si>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</si>
  <si>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</si>
  <si>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</si>
  <si>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</si>
  <si>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</si>
  <si>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</si>
  <si>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</si>
  <si>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</si>
  <si>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</si>
  <si>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</si>
  <si>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</si>
  <si>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</si>
  <si>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</si>
  <si>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</si>
  <si>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</si>
  <si>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</si>
  <si>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</si>
  <si>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</si>
  <si>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</si>
  <si>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</si>
  <si>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</si>
  <si>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</si>
  <si>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</si>
  <si>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</si>
  <si>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</si>
  <si>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</si>
  <si>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</si>
  <si>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</si>
  <si>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</si>
  <si>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</si>
  <si>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</si>
  <si>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</si>
  <si>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</si>
  <si>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</si>
  <si>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</si>
  <si>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</si>
  <si>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</si>
  <si>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</si>
  <si>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</si>
  <si>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</si>
  <si>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</si>
  <si>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</si>
  <si>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</si>
  <si>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</si>
  <si>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</si>
  <si>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</si>
  <si>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</si>
  <si>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</si>
  <si>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</si>
  <si>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</si>
  <si>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</si>
  <si>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</si>
  <si>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</si>
  <si>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</si>
  <si>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</si>
  <si>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</si>
  <si>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</si>
  <si>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</si>
  <si>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</si>
  <si>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</si>
  <si>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</si>
  <si>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</si>
  <si>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</si>
  <si>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</si>
  <si>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</si>
  <si>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</si>
  <si>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</si>
  <si>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</si>
  <si>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</si>
  <si>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</si>
  <si>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</si>
  <si>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</si>
  <si>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</si>
  <si>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</si>
  <si>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</si>
  <si>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</si>
  <si>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</si>
  <si>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</si>
  <si>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</si>
  <si>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</si>
  <si>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</si>
  <si>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</si>
  <si>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</si>
  <si>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</si>
  <si>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</si>
  <si>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</si>
  <si>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</si>
  <si>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</si>
  <si>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</si>
  <si>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</si>
  <si>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</si>
  <si>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</si>
  <si>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</si>
  <si>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</si>
  <si>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</si>
  <si>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</si>
  <si>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</si>
  <si>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</si>
  <si>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</si>
  <si>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</si>
  <si>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</si>
  <si>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</si>
  <si>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</si>
  <si>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</si>
  <si>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</si>
  <si>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</si>
  <si>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</si>
  <si>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</si>
  <si>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</si>
  <si>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</si>
  <si>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</si>
  <si>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</si>
  <si>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</si>
  <si>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</si>
  <si>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</si>
  <si>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</si>
  <si>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</si>
  <si>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</si>
  <si>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</si>
  <si>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</si>
  <si>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</si>
  <si>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</si>
  <si>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</si>
  <si>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</si>
  <si>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</si>
  <si>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</si>
  <si>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</si>
  <si>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</si>
  <si>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</si>
  <si>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</si>
  <si>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</si>
  <si>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</si>
  <si>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</si>
  <si>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</si>
  <si>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</si>
  <si>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</si>
  <si>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</si>
  <si>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</si>
  <si>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</si>
  <si>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</si>
  <si>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</si>
  <si>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</si>
  <si>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</si>
  <si>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</si>
  <si>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</si>
  <si>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</si>
  <si>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</si>
  <si>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</si>
  <si>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</si>
  <si>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</si>
  <si>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</si>
  <si>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</si>
  <si>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</si>
  <si>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</si>
  <si>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</si>
  <si>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</si>
  <si>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</si>
  <si>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</si>
  <si>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</si>
  <si>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</si>
  <si>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</si>
  <si>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</si>
  <si>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</si>
  <si>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</si>
  <si>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</si>
  <si>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</si>
  <si>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</si>
  <si>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</si>
  <si>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</si>
  <si>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</si>
  <si>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</si>
  <si>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</si>
  <si>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</si>
  <si>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</si>
  <si>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</si>
  <si>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</si>
  <si>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</si>
  <si>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</si>
  <si>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</si>
  <si>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</si>
  <si>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</si>
  <si>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</si>
  <si>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</si>
  <si>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</si>
  <si>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</si>
  <si>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</si>
  <si>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</si>
  <si>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</si>
  <si>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</si>
  <si>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</si>
  <si>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</si>
  <si>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</si>
  <si>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</si>
  <si>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</si>
  <si>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</si>
  <si>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</si>
  <si>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</si>
  <si>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</si>
  <si>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</si>
  <si>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</si>
  <si>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</si>
  <si>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</si>
  <si>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</si>
  <si>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</si>
  <si>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</si>
  <si>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</si>
  <si>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</si>
  <si>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</si>
  <si>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</si>
  <si>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</si>
  <si>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</si>
  <si>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</si>
  <si>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</si>
  <si>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</si>
  <si>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</si>
  <si>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</si>
  <si>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</si>
  <si>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</si>
  <si>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</si>
  <si>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</si>
  <si>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</si>
  <si>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</si>
  <si>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</si>
  <si>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</si>
  <si>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</si>
  <si>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</si>
  <si>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</si>
  <si>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</si>
  <si>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</si>
  <si>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</si>
  <si>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</si>
  <si>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</si>
  <si>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</si>
  <si>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</si>
  <si>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</si>
  <si>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</si>
  <si>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</si>
  <si>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</si>
  <si>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</si>
  <si>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</si>
  <si>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</si>
  <si>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</si>
  <si>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</si>
  <si>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</si>
  <si>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</si>
  <si>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</si>
  <si>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</si>
  <si>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</si>
  <si>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</si>
  <si>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</si>
  <si>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</si>
  <si>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</si>
  <si>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</si>
  <si>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</si>
  <si>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</si>
  <si>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</si>
  <si>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</si>
  <si>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</si>
  <si>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</si>
  <si>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</si>
  <si>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</si>
  <si>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</si>
  <si>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</si>
  <si>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</si>
  <si>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</si>
  <si>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</si>
  <si>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</si>
  <si>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</si>
  <si>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</si>
  <si>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</si>
  <si>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</si>
  <si>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</si>
  <si>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</si>
  <si>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</si>
  <si>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</si>
  <si>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</si>
  <si>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</si>
  <si>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</si>
  <si>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</si>
  <si>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</si>
  <si>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</si>
  <si>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</si>
  <si>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</si>
  <si>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</si>
  <si>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</si>
  <si>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</si>
  <si>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</si>
  <si>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</si>
  <si>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</si>
  <si>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</si>
  <si>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</si>
  <si>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</si>
  <si>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</si>
  <si>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</si>
  <si>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</si>
  <si>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</si>
  <si>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</si>
  <si>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</si>
  <si>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</si>
  <si>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</si>
  <si>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</si>
  <si>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</si>
  <si>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</si>
  <si>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</si>
  <si>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</si>
  <si>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</si>
  <si>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</si>
  <si>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</si>
  <si>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</si>
  <si>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</si>
  <si>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</si>
  <si>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</si>
  <si>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</si>
  <si>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</si>
  <si>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</si>
  <si>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</si>
  <si>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</si>
  <si>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</si>
  <si>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</si>
  <si>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</si>
  <si>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</si>
  <si>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</si>
  <si>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</si>
  <si>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</si>
  <si>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</si>
  <si>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</si>
  <si>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</si>
  <si>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</si>
  <si>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</si>
  <si>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</si>
  <si>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</si>
  <si>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</si>
  <si>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</si>
  <si>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</si>
  <si>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</si>
  <si>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</si>
  <si>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</si>
  <si>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</si>
  <si>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</si>
  <si>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</si>
  <si>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</si>
  <si>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</si>
  <si>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</si>
  <si>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</si>
  <si>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</si>
  <si>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</si>
  <si>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</si>
  <si>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</si>
  <si>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</si>
  <si>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</si>
  <si>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</si>
  <si>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</si>
  <si>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</si>
  <si>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</si>
  <si>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</si>
  <si>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</si>
  <si>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</si>
  <si>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</si>
  <si>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</si>
  <si>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</si>
  <si>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</si>
  <si>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</si>
  <si>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</si>
  <si>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</si>
  <si>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</si>
  <si>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</si>
  <si>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</si>
  <si>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</si>
  <si>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</si>
  <si>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</si>
  <si>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</si>
  <si>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</si>
  <si>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</si>
  <si>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</si>
  <si>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</si>
  <si>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</si>
  <si>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</si>
  <si>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</si>
  <si>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</si>
  <si>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</si>
  <si>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</si>
  <si>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</si>
  <si>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</si>
  <si>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</si>
  <si>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</si>
  <si>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</si>
  <si>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</si>
  <si>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</si>
  <si>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</si>
  <si>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</si>
  <si>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</si>
  <si>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</si>
  <si>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</si>
  <si>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</si>
  <si>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</si>
  <si>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</si>
  <si>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</si>
  <si>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</si>
  <si>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</si>
  <si>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</si>
  <si>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</si>
  <si>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</si>
  <si>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</si>
  <si>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</si>
  <si>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</si>
  <si>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</si>
  <si>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</si>
  <si>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</si>
  <si>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</si>
  <si>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</si>
  <si>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</si>
  <si>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</si>
  <si>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</si>
  <si>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</si>
  <si>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</si>
  <si>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</si>
  <si>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</si>
  <si>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</si>
  <si>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</si>
  <si>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</si>
  <si>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</si>
  <si>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</si>
  <si>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</si>
  <si>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</si>
  <si>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</si>
  <si>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</si>
  <si>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</si>
  <si>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</si>
  <si>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</si>
  <si>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</si>
  <si>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</si>
  <si>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</si>
  <si>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</si>
  <si>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</si>
  <si>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</si>
  <si>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</si>
  <si>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</si>
  <si>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</si>
  <si>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</si>
  <si>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</si>
  <si>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</si>
  <si>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</si>
  <si>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</si>
  <si>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</si>
  <si>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</si>
  <si>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</si>
  <si>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</si>
  <si>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</si>
  <si>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</si>
  <si>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</si>
  <si>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</si>
  <si>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</si>
  <si>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</si>
  <si>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</si>
  <si>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</si>
  <si>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</si>
  <si>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</si>
  <si>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</si>
  <si>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</si>
  <si>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</si>
  <si>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</si>
  <si>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</si>
  <si>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</si>
  <si>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</si>
  <si>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</si>
  <si>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</si>
  <si>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</si>
  <si>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</si>
  <si>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</si>
  <si>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</si>
  <si>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</si>
  <si>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</si>
  <si>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</si>
  <si>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</si>
  <si>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</si>
  <si>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</si>
  <si>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</si>
  <si>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</si>
  <si>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</si>
  <si>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</si>
  <si>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</si>
  <si>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</si>
  <si>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</si>
  <si>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</si>
  <si>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</si>
  <si>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</si>
  <si>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</si>
  <si>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</si>
  <si>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</si>
  <si>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</si>
  <si>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</si>
  <si>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</si>
  <si>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</si>
  <si>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</si>
  <si>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</si>
  <si>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</si>
  <si>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</si>
  <si>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</si>
  <si>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</si>
  <si>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</si>
  <si>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</si>
  <si>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</si>
  <si>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</si>
  <si>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</si>
  <si>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</si>
  <si>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</si>
  <si>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</si>
  <si>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</si>
  <si>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</si>
  <si>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</si>
  <si>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</si>
  <si>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</si>
  <si>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</si>
  <si>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</si>
  <si>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</si>
  <si>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</si>
  <si>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</si>
  <si>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</si>
  <si>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</si>
  <si>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</si>
  <si>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</si>
  <si>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</si>
  <si>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</si>
  <si>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</si>
  <si>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</si>
  <si>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</si>
  <si>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</si>
  <si>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</si>
  <si>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</si>
  <si>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</si>
  <si>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</si>
  <si>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</si>
  <si>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</si>
  <si>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</si>
  <si>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</si>
  <si>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</si>
  <si>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</si>
  <si>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</si>
  <si>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</si>
  <si>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</si>
  <si>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</si>
  <si>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</si>
  <si>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</si>
  <si>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</si>
  <si>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</si>
  <si>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</si>
  <si>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</si>
  <si>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</si>
  <si>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</si>
  <si>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</si>
  <si>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</si>
  <si>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</si>
  <si>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</si>
  <si>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</si>
  <si>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</si>
  <si>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</si>
  <si>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</si>
  <si>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</si>
  <si>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</si>
  <si>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</si>
  <si>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</si>
  <si>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</si>
  <si>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</si>
  <si>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</si>
  <si>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</si>
  <si>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</si>
  <si>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</si>
  <si>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</si>
  <si>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</si>
  <si>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</si>
  <si>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</si>
  <si>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</si>
  <si>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</si>
  <si>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</si>
  <si>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</si>
  <si>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</si>
  <si>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</si>
  <si>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</si>
  <si>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</si>
  <si>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</si>
  <si>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</si>
  <si>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</si>
  <si>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</si>
  <si>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</si>
  <si>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</si>
  <si>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</si>
  <si>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</si>
  <si>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</si>
  <si>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</si>
  <si>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</si>
  <si>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</si>
  <si>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</si>
  <si>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</si>
  <si>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</si>
  <si>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</si>
  <si>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</si>
  <si>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</si>
  <si>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</si>
  <si>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</si>
  <si>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</si>
  <si>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</si>
  <si>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</si>
  <si>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</si>
  <si>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</si>
  <si>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</si>
  <si>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</si>
  <si>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</si>
  <si>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</si>
  <si>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</si>
  <si>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</si>
  <si>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</si>
  <si>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</si>
  <si>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</si>
  <si>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</si>
  <si>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</si>
  <si>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</si>
  <si>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</si>
  <si>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</si>
  <si>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</si>
  <si>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</si>
  <si>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</si>
  <si>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</si>
  <si>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</si>
  <si>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</si>
  <si>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</si>
  <si>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</si>
  <si>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</si>
  <si>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</si>
  <si>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</si>
  <si>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</si>
  <si>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</si>
  <si>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</si>
  <si>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</si>
  <si>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</si>
  <si>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</si>
  <si>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</si>
  <si>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</si>
  <si>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</si>
  <si>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</si>
  <si>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</si>
  <si>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</si>
  <si>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</si>
  <si>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</si>
  <si>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</si>
  <si>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</si>
  <si>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</si>
  <si>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</si>
  <si>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</si>
  <si>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</si>
  <si>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</si>
  <si>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</si>
  <si>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</si>
  <si>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</si>
  <si>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</si>
  <si>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</si>
  <si>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</si>
  <si>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</si>
  <si>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</si>
  <si>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</si>
  <si>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</si>
  <si>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</si>
  <si>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</si>
  <si>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</si>
  <si>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</si>
  <si>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</si>
  <si>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</si>
  <si>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</si>
  <si>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</si>
  <si>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</si>
  <si>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</si>
  <si>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</si>
  <si>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</si>
  <si>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</si>
  <si>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</si>
  <si>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</si>
  <si>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</si>
  <si>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</si>
  <si>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</si>
  <si>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</si>
  <si>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</si>
  <si>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</si>
  <si>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</si>
  <si>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</si>
  <si>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</si>
  <si>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</si>
  <si>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</si>
  <si>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</si>
  <si>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</si>
  <si>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</si>
  <si>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</si>
  <si>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</si>
  <si>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</si>
  <si>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</si>
  <si>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</si>
  <si>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</si>
  <si>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</si>
  <si>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</si>
  <si>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</si>
  <si>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</si>
  <si>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</si>
  <si>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</si>
  <si>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</si>
  <si>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</si>
  <si>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</si>
  <si>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</si>
  <si>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</si>
  <si>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</si>
  <si>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</si>
  <si>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</si>
  <si>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</si>
  <si>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</si>
  <si>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</si>
  <si>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</si>
  <si>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</si>
  <si>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</si>
  <si>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</si>
  <si>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</si>
  <si>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</si>
  <si>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</si>
  <si>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</si>
  <si>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</si>
  <si>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</si>
  <si>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</si>
  <si>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</si>
  <si>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</si>
  <si>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</si>
  <si>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</si>
  <si>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</si>
  <si>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</si>
  <si>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</si>
  <si>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</si>
  <si>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</si>
  <si>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</si>
  <si>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</si>
  <si>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</si>
  <si>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</si>
  <si>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</si>
  <si>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</si>
  <si>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</si>
  <si>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</si>
  <si>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</si>
  <si>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</si>
  <si>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</si>
  <si>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</si>
  <si>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</si>
  <si>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</si>
  <si>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</si>
  <si>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</si>
  <si>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</si>
  <si>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</si>
  <si>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</si>
  <si>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</si>
  <si>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</si>
  <si>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</si>
  <si>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</si>
  <si>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</si>
  <si>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</si>
  <si>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</si>
  <si>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</si>
  <si>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</si>
  <si>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</si>
  <si>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</si>
  <si>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</si>
  <si>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</si>
  <si>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</si>
  <si>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</si>
  <si>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</si>
  <si>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</si>
  <si>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</si>
  <si>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</si>
  <si>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</si>
  <si>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</si>
  <si>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</si>
  <si>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</si>
  <si>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</si>
  <si>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</si>
  <si>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</si>
  <si>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</si>
  <si>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</si>
  <si>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</si>
  <si>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</si>
  <si>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</si>
  <si>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</si>
  <si>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</si>
  <si>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</si>
  <si>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</si>
  <si>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</si>
  <si>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</si>
  <si>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</si>
  <si>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</si>
  <si>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</si>
  <si>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</si>
  <si>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</si>
  <si>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</si>
  <si>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</si>
  <si>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</si>
  <si>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</si>
  <si>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</si>
  <si>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</si>
  <si>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</si>
  <si>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</si>
  <si>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</si>
  <si>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</si>
  <si>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</si>
  <si>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</si>
  <si>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</si>
  <si>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</si>
  <si>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</si>
  <si>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</si>
  <si>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</si>
  <si>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</si>
  <si>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</si>
  <si>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</si>
  <si>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</si>
  <si>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</si>
  <si>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</si>
  <si>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</si>
  <si>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</si>
  <si>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</si>
  <si>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</si>
  <si>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</si>
  <si>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</si>
  <si>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</si>
  <si>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</si>
  <si>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</si>
  <si>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</si>
  <si>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</si>
  <si>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</si>
  <si>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</si>
  <si>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</si>
  <si>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</si>
  <si>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</si>
  <si>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</si>
  <si>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</si>
  <si>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</si>
  <si>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</si>
  <si>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</si>
  <si>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</si>
  <si>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</si>
  <si>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</si>
  <si>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</si>
  <si>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</si>
  <si>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</si>
  <si>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</si>
  <si>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</si>
  <si>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</si>
  <si>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</si>
  <si>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</si>
  <si>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</si>
  <si>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</si>
  <si>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</si>
  <si>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</si>
  <si>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</si>
  <si>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</si>
  <si>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</si>
  <si>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</si>
  <si>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</si>
  <si>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</si>
  <si>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</si>
  <si>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</si>
  <si>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</si>
  <si>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</si>
  <si>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</si>
  <si>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</si>
  <si>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</si>
  <si>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</si>
  <si>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</si>
  <si>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</si>
  <si>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</si>
  <si>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</si>
  <si>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</si>
  <si>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</si>
  <si>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</si>
  <si>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</si>
  <si>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</si>
  <si>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</si>
  <si>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</si>
  <si>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</si>
  <si>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</si>
  <si>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</si>
  <si>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</si>
  <si>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</si>
  <si>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</si>
  <si>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</si>
  <si>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</si>
  <si>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</si>
  <si>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</si>
  <si>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</si>
  <si>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</si>
  <si>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</si>
  <si>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</si>
  <si>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</si>
  <si>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</si>
  <si>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</si>
  <si>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</si>
  <si>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</si>
  <si>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</si>
  <si>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</si>
  <si>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</si>
  <si>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</si>
  <si>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</si>
  <si>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</si>
  <si>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</si>
  <si>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</si>
  <si>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</si>
  <si>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</si>
  <si>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</si>
  <si>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</si>
  <si>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</si>
  <si>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</si>
  <si>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</si>
  <si>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</si>
  <si>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</si>
  <si>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</si>
  <si>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</si>
  <si>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</si>
  <si>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</si>
  <si>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</si>
  <si>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</si>
  <si>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</si>
  <si>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</si>
  <si>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</si>
  <si>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</si>
  <si>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</si>
  <si>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</si>
  <si>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</si>
  <si>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</si>
  <si>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</si>
  <si>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</si>
  <si>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</si>
  <si>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</si>
  <si>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</si>
  <si>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</si>
  <si>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</si>
  <si>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</si>
  <si>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</si>
  <si>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</si>
  <si>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</si>
  <si>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</si>
  <si>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</si>
  <si>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</si>
  <si>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</si>
  <si>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</si>
  <si>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</si>
  <si>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</si>
  <si>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</si>
  <si>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</si>
  <si>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</si>
  <si>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</si>
  <si>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</si>
  <si>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</si>
  <si>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</si>
  <si>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</si>
  <si>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</si>
  <si>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</si>
  <si>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</si>
  <si>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</si>
  <si>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</si>
  <si>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</si>
  <si>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</si>
  <si>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</si>
  <si>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</si>
  <si>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</si>
  <si>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</si>
  <si>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</si>
  <si>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</si>
  <si>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</si>
  <si>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</si>
  <si>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</si>
  <si>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</si>
  <si>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</si>
  <si>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</si>
  <si>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</si>
  <si>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</si>
  <si>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</si>
  <si>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</si>
  <si>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</si>
  <si>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</si>
  <si>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</si>
  <si>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</si>
  <si>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</si>
  <si>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</si>
  <si>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</si>
  <si>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</si>
  <si>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</si>
  <si>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</si>
  <si>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</si>
  <si>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</si>
  <si>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</si>
  <si>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</si>
  <si>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</si>
  <si>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</si>
  <si>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</si>
  <si>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</si>
  <si>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</si>
  <si>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</si>
  <si>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</si>
  <si>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</si>
  <si>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</si>
  <si>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</si>
  <si>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</si>
  <si>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</si>
  <si>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</si>
  <si>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</si>
  <si>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</si>
  <si>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</si>
  <si>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</si>
  <si>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</si>
  <si>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</si>
  <si>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</si>
  <si>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</si>
  <si>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</si>
  <si>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</si>
  <si>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</si>
  <si>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</si>
  <si>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</si>
  <si>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</si>
  <si>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</si>
  <si>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</si>
  <si>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</si>
  <si>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</si>
  <si>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</si>
  <si>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</si>
  <si>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</si>
  <si>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</si>
  <si>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</si>
  <si>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</si>
  <si>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</si>
  <si>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</si>
  <si>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</si>
  <si>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</si>
  <si>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</si>
  <si>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</si>
  <si>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</si>
  <si>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</si>
  <si>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</si>
  <si>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</si>
  <si>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</si>
  <si>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</si>
  <si>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</si>
  <si>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</si>
  <si>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</si>
  <si>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</si>
  <si>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</si>
  <si>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</si>
  <si>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</si>
  <si>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</si>
  <si>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</si>
  <si>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</si>
  <si>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</si>
  <si>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</si>
  <si>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</si>
  <si>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</si>
  <si>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</si>
  <si>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</si>
  <si>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</si>
  <si>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</si>
  <si>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</si>
  <si>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</si>
  <si>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</si>
  <si>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</si>
  <si>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</si>
  <si>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</si>
  <si>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</si>
  <si>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</si>
  <si>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</si>
  <si>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</si>
  <si>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</si>
  <si>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</si>
  <si>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</si>
  <si>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</si>
  <si>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</si>
  <si>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</si>
  <si>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</si>
  <si>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</si>
  <si>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</si>
  <si>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</si>
  <si>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</si>
  <si>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</si>
  <si>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</si>
  <si>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</si>
  <si>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</si>
  <si>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</si>
  <si>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</si>
  <si>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</si>
  <si>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</si>
  <si>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</si>
  <si>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</si>
  <si>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</si>
  <si>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</si>
  <si>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</si>
  <si>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</si>
  <si>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</si>
  <si>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</si>
  <si>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</si>
  <si>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</si>
  <si>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</si>
  <si>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</si>
  <si>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</si>
  <si>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</si>
  <si>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</si>
  <si>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</si>
  <si>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</si>
  <si>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</si>
  <si>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</si>
  <si>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</si>
  <si>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</si>
  <si>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</si>
  <si>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</si>
  <si>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</si>
  <si>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</si>
  <si>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</si>
  <si>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</si>
  <si>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</si>
  <si>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</si>
  <si>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</si>
  <si>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</si>
  <si>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</si>
  <si>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</si>
  <si>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</si>
  <si>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</si>
  <si>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</si>
  <si>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</si>
  <si>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</si>
  <si>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</si>
  <si>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</si>
  <si>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</si>
  <si>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</si>
  <si>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</si>
  <si>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</si>
  <si>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</si>
  <si>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</si>
  <si>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</si>
  <si>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</si>
  <si>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</si>
  <si>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</si>
  <si>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</si>
  <si>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</si>
  <si>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</si>
  <si>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</si>
  <si>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</si>
  <si>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</si>
  <si>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</si>
  <si>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</si>
  <si>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</si>
  <si>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</si>
  <si>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</si>
  <si>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</si>
  <si>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</si>
  <si>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</si>
  <si>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</si>
  <si>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</si>
  <si>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</si>
  <si>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</si>
  <si>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</si>
  <si>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</si>
  <si>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</si>
  <si>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</si>
  <si>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</si>
  <si>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</si>
  <si>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</si>
  <si>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</si>
  <si>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</si>
  <si>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</si>
  <si>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</si>
  <si>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</si>
  <si>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</si>
  <si>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</si>
  <si>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</si>
  <si>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</si>
  <si>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</si>
  <si>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</si>
  <si>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</si>
  <si>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</si>
  <si>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</si>
  <si>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</si>
  <si>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</si>
  <si>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</si>
  <si>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</si>
  <si>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</si>
  <si>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</si>
  <si>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</si>
  <si>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</si>
  <si>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</si>
  <si>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</si>
  <si>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</si>
  <si>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</si>
  <si>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</si>
  <si>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</si>
  <si>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</si>
  <si>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</si>
  <si>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</si>
  <si>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</si>
  <si>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</si>
  <si>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</si>
  <si>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</si>
  <si>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</si>
  <si>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</si>
  <si>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</si>
  <si>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</si>
  <si>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</si>
  <si>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</si>
  <si>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</si>
  <si>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</si>
  <si>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</si>
  <si>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</si>
  <si>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</si>
  <si>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</si>
  <si>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</si>
  <si>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</si>
  <si>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</si>
  <si>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</si>
  <si>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</si>
  <si>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</si>
  <si>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</si>
  <si>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</si>
  <si>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</si>
  <si>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</si>
  <si>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</si>
  <si>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</si>
  <si>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</si>
  <si>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</si>
  <si>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</si>
  <si>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</si>
  <si>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</si>
  <si>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</si>
  <si>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</si>
  <si>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</si>
  <si>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</si>
  <si>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</si>
  <si>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</si>
  <si>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</si>
  <si>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</si>
  <si>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</si>
  <si>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</si>
  <si>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</si>
  <si>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</si>
  <si>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</si>
  <si>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</si>
  <si>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</si>
  <si>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</si>
  <si>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</si>
  <si>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</si>
  <si>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</si>
  <si>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</si>
  <si>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</si>
  <si>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</si>
  <si>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</si>
  <si>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</si>
  <si>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</si>
  <si>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</si>
  <si>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</si>
  <si>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</si>
  <si>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</si>
  <si>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</si>
  <si>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</si>
  <si>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</si>
  <si>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</si>
  <si>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</si>
  <si>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</si>
  <si>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</si>
  <si>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</si>
  <si>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</si>
  <si>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</si>
  <si>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</si>
  <si>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</si>
  <si>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</si>
  <si>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</si>
  <si>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</si>
  <si>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</si>
  <si>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</si>
  <si>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</si>
  <si>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</si>
  <si>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</si>
  <si>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</si>
  <si>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</si>
  <si>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</si>
  <si>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</si>
  <si>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</si>
  <si>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</si>
  <si>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</si>
  <si>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</si>
  <si>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</si>
  <si>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</si>
  <si>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</si>
  <si>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</si>
  <si>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</si>
  <si>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</si>
  <si>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</si>
  <si>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</si>
  <si>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</si>
  <si>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</si>
  <si>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</si>
  <si>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</si>
  <si>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</si>
  <si>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</si>
  <si>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</si>
  <si>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</si>
  <si>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</si>
  <si>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</si>
  <si>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</si>
  <si>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</si>
  <si>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</si>
  <si>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</si>
  <si>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</si>
  <si>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</si>
  <si>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</si>
  <si>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</si>
  <si>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</si>
  <si>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</si>
  <si>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</si>
  <si>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</si>
  <si>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</si>
  <si>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</si>
  <si>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</si>
  <si>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</si>
  <si>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</si>
  <si>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</si>
  <si>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</si>
  <si>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</si>
  <si>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</si>
  <si>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</si>
  <si>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</si>
  <si>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</si>
  <si>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</si>
  <si>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</si>
  <si>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</si>
  <si>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</si>
  <si>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</si>
  <si>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</si>
  <si>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</si>
  <si>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</si>
  <si>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</si>
  <si>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</si>
  <si>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</si>
  <si>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</si>
  <si>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</si>
  <si>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</si>
  <si>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</si>
  <si>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</si>
  <si>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</si>
  <si>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</si>
  <si>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</si>
  <si>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</si>
  <si>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</si>
  <si>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</si>
  <si>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</si>
  <si>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</si>
  <si>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</si>
  <si>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</si>
  <si>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</si>
  <si>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</si>
  <si>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</si>
  <si>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</si>
  <si>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</si>
  <si>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</si>
  <si>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</si>
  <si>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</si>
  <si>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</si>
  <si>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</si>
  <si>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</si>
  <si>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</si>
  <si>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</si>
  <si>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</si>
  <si>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</si>
  <si>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</si>
  <si>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</si>
  <si>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</si>
  <si>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</si>
  <si>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</si>
  <si>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</si>
  <si>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</si>
  <si>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</si>
  <si>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</si>
  <si>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</si>
  <si>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</si>
  <si>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</si>
  <si>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</si>
  <si>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</si>
  <si>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</si>
  <si>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</si>
  <si>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</si>
  <si>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</si>
  <si>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</si>
  <si>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</si>
  <si>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</si>
  <si>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</si>
  <si>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</si>
  <si>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</si>
  <si>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</si>
  <si>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</si>
  <si>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</si>
  <si>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</si>
  <si>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</si>
  <si>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</si>
  <si>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</si>
  <si>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</si>
  <si>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</si>
  <si>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</si>
  <si>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</si>
  <si>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</si>
  <si>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</si>
  <si>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</si>
  <si>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</si>
  <si>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</si>
  <si>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</si>
  <si>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</si>
  <si>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</si>
  <si>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</si>
  <si>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</si>
  <si>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</si>
  <si>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</si>
  <si>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</si>
  <si>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</si>
  <si>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</si>
  <si>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</si>
  <si>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</si>
  <si>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</si>
  <si>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</si>
  <si>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</si>
  <si>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</si>
  <si>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</si>
  <si>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</si>
  <si>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</si>
  <si>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</si>
  <si>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</si>
  <si>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</si>
  <si>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</si>
  <si>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</si>
  <si>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</si>
  <si>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</si>
  <si>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</si>
  <si>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</si>
  <si>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</si>
  <si>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</si>
  <si>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</si>
  <si>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</si>
  <si>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</si>
  <si>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</si>
  <si>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</si>
  <si>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</si>
  <si>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</si>
  <si>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</si>
  <si>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</si>
  <si>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</si>
  <si>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</si>
  <si>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</si>
  <si>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</si>
  <si>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</si>
  <si>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</si>
  <si>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</si>
  <si>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</si>
  <si>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</si>
  <si>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</si>
  <si>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</si>
  <si>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</si>
  <si>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</si>
  <si>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</si>
  <si>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</si>
  <si>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</si>
  <si>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</si>
  <si>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</si>
  <si>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</si>
  <si>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</si>
  <si>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</si>
  <si>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</si>
  <si>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</si>
  <si>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</si>
  <si>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</si>
  <si>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</si>
  <si>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</si>
  <si>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</si>
  <si>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</si>
  <si>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</si>
  <si>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</si>
  <si>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</si>
  <si>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</si>
  <si>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</si>
  <si>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</si>
  <si>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</si>
  <si>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</si>
  <si>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</si>
  <si>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</si>
  <si>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</si>
  <si>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</si>
  <si>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</si>
  <si>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</si>
  <si>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</si>
  <si>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</si>
  <si>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</si>
  <si>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</si>
  <si>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</si>
  <si>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</si>
  <si>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</si>
  <si>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</si>
  <si>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</si>
  <si>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</si>
  <si>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</si>
  <si>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</si>
  <si>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</si>
  <si>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</si>
  <si>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</si>
  <si>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</si>
  <si>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</si>
  <si>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</si>
  <si>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</si>
  <si>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</si>
  <si>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</si>
  <si>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</si>
  <si>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</si>
  <si>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</si>
  <si>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</si>
  <si>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</si>
  <si>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</si>
  <si>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</si>
  <si>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</si>
  <si>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</si>
  <si>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</si>
  <si>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</si>
  <si>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</si>
  <si>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</si>
  <si>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</si>
  <si>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</si>
  <si>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</si>
  <si>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</si>
  <si>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</si>
  <si>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</si>
  <si>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</si>
  <si>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</si>
  <si>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</si>
  <si>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</si>
  <si>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</si>
  <si>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</si>
  <si>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</si>
  <si>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</si>
  <si>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</si>
  <si>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</si>
  <si>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</si>
  <si>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</si>
  <si>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</si>
  <si>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</si>
  <si>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</si>
  <si>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</si>
  <si>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</si>
  <si>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</si>
  <si>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</si>
  <si>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</si>
  <si>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</si>
  <si>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</si>
  <si>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</si>
  <si>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</si>
  <si>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</si>
  <si>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</si>
  <si>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</si>
  <si>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</si>
  <si>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</si>
  <si>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</si>
  <si>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</si>
  <si>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</si>
  <si>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</si>
  <si>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</si>
  <si>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</si>
  <si>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</si>
  <si>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</si>
  <si>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</si>
  <si>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</si>
  <si>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</si>
  <si>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</si>
  <si>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</si>
  <si>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</si>
  <si>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</si>
  <si>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</si>
  <si>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</si>
  <si>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</si>
  <si>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</si>
  <si>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</si>
  <si>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</si>
  <si>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</si>
  <si>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</si>
  <si>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</si>
  <si>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</si>
  <si>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</si>
  <si>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</si>
  <si>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</si>
  <si>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</si>
  <si>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</si>
  <si>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</si>
  <si>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</si>
  <si>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</si>
  <si>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</si>
  <si>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</si>
  <si>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</si>
  <si>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</si>
  <si>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</si>
  <si>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</si>
  <si>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</si>
  <si>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</si>
  <si>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</si>
  <si>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</si>
  <si>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</si>
  <si>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</si>
  <si>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</si>
  <si>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</si>
  <si>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</si>
  <si>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</si>
  <si>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</si>
  <si>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</si>
  <si>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</si>
  <si>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</si>
  <si>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</si>
  <si>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</si>
  <si>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</si>
  <si>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</si>
  <si>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</si>
  <si>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</si>
  <si>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</si>
  <si>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</si>
  <si>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</si>
  <si>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</si>
  <si>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</si>
  <si>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</si>
  <si>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</si>
  <si>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</si>
  <si>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</si>
  <si>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</si>
  <si>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</si>
  <si>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</si>
  <si>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</si>
  <si>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</si>
  <si>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</si>
  <si>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</si>
  <si>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</si>
  <si>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</si>
  <si>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</si>
  <si>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</si>
  <si>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</si>
  <si>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</si>
  <si>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</si>
  <si>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</si>
  <si>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</si>
  <si>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</si>
  <si>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</si>
  <si>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</si>
  <si>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</si>
  <si>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</si>
  <si>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</si>
  <si>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</si>
  <si>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</si>
  <si>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</si>
  <si>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</si>
  <si>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</si>
  <si>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</si>
  <si>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</si>
  <si>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</si>
  <si>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</si>
  <si>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</si>
  <si>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</si>
  <si>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</si>
  <si>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</si>
  <si>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</si>
  <si>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</si>
  <si>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</si>
  <si>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</si>
  <si>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</si>
  <si>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</si>
  <si>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</si>
  <si>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</si>
  <si>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</si>
  <si>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</si>
  <si>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</si>
  <si>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</si>
  <si>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</si>
  <si>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</si>
  <si>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</si>
  <si>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</si>
  <si>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</si>
  <si>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</si>
  <si>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</si>
  <si>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</si>
  <si>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</si>
  <si>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</si>
  <si>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</si>
  <si>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</si>
  <si>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</si>
  <si>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</si>
  <si>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</si>
  <si>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</si>
  <si>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</si>
  <si>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</si>
  <si>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</si>
  <si>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</si>
  <si>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</si>
  <si>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</si>
  <si>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</si>
  <si>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</si>
  <si>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</si>
  <si>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</si>
  <si>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</si>
  <si>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</si>
  <si>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</si>
  <si>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</si>
  <si>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</si>
  <si>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</si>
  <si>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</si>
  <si>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</si>
  <si>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</si>
  <si>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</si>
  <si>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</si>
  <si>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</si>
  <si>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</si>
  <si>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</si>
  <si>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</si>
  <si>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</si>
  <si>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</si>
  <si>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</si>
  <si>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</si>
  <si>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</si>
  <si>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</si>
  <si>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</si>
  <si>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</si>
  <si>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</si>
  <si>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</si>
  <si>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</si>
  <si>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</si>
  <si>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</si>
  <si>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</si>
  <si>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</si>
  <si>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</si>
  <si>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</si>
  <si>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</si>
  <si>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</si>
  <si>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</si>
  <si>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</si>
  <si>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</si>
  <si>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</si>
  <si>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</si>
  <si>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</si>
  <si>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</si>
  <si>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</si>
  <si>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</si>
  <si>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</si>
  <si>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</si>
  <si>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</si>
  <si>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</si>
  <si>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</si>
  <si>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</si>
  <si>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</si>
  <si>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</si>
  <si>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</si>
  <si>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</si>
  <si>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</si>
  <si>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</si>
  <si>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</si>
  <si>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</si>
  <si>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</si>
  <si>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</si>
  <si>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</si>
  <si>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</si>
  <si>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</si>
  <si>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</si>
  <si>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</si>
  <si>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</si>
  <si>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</si>
  <si>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</si>
  <si>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</si>
  <si>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</si>
  <si>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</si>
  <si>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</si>
  <si>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</si>
  <si>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</si>
  <si>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</si>
  <si>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</si>
  <si>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</si>
  <si>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</si>
  <si>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</si>
  <si>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</si>
  <si>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</si>
  <si>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</si>
  <si>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</si>
  <si>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</si>
  <si>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</si>
  <si>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</si>
  <si>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</si>
  <si>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</si>
  <si>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</si>
  <si>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</si>
  <si>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</si>
  <si>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</si>
  <si>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</si>
  <si>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</si>
  <si>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</si>
  <si>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</si>
  <si>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</si>
  <si>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</si>
  <si>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</si>
  <si>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</si>
  <si>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</si>
  <si>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</si>
  <si>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</si>
  <si>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</si>
  <si>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</si>
  <si>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</si>
  <si>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</si>
  <si>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</si>
  <si>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</si>
  <si>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</si>
  <si>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</si>
  <si>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</si>
  <si>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</si>
  <si>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</si>
  <si>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</si>
  <si>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</si>
  <si>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</si>
  <si>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</si>
  <si>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</si>
  <si>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</si>
  <si>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</si>
  <si>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</si>
  <si>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</si>
  <si>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</si>
  <si>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</si>
  <si>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</si>
  <si>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</si>
  <si>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</si>
  <si>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</si>
  <si>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</si>
  <si>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</si>
  <si>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</si>
  <si>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</si>
  <si>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</si>
  <si>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</si>
  <si>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</si>
  <si>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</si>
  <si>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</si>
  <si>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</si>
  <si>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</si>
  <si>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</si>
  <si>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</si>
  <si>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</si>
  <si>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</si>
  <si>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</si>
  <si>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</si>
  <si>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</si>
  <si>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</si>
  <si>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</si>
  <si>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</si>
  <si>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</si>
  <si>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</si>
  <si>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</si>
  <si>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</si>
  <si>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</si>
  <si>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</si>
  <si>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</si>
  <si>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</si>
  <si>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</si>
  <si>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</si>
  <si>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</si>
  <si>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</si>
  <si>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</si>
  <si>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</si>
  <si>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</si>
  <si>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</si>
  <si>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</si>
  <si>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</si>
  <si>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</si>
  <si>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</si>
  <si>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</si>
  <si>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</si>
  <si>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</si>
  <si>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</si>
  <si>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</si>
  <si>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</si>
  <si>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</si>
  <si>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</si>
  <si>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</si>
  <si>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</si>
  <si>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</si>
  <si>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</si>
  <si>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</si>
  <si>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</si>
  <si>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</si>
  <si>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</si>
  <si>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</si>
  <si>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</si>
  <si>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</si>
  <si>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</si>
  <si>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</si>
  <si>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</si>
  <si>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</si>
  <si>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</si>
  <si>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</si>
  <si>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</si>
  <si>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</si>
  <si>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</si>
  <si>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</si>
  <si>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</si>
  <si>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</si>
  <si>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</si>
  <si>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</si>
  <si>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</si>
  <si>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</si>
  <si>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</si>
  <si>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</si>
  <si>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</si>
  <si>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</si>
  <si>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</si>
  <si>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</si>
  <si>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</si>
  <si>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</si>
  <si>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</si>
  <si>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</si>
  <si>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</si>
  <si>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</si>
  <si>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</si>
  <si>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</si>
  <si>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</si>
  <si>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</si>
  <si>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</si>
  <si>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</si>
  <si>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</si>
  <si>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</si>
  <si>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</si>
  <si>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</si>
  <si>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</si>
  <si>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</si>
  <si>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</si>
  <si>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</si>
  <si>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</si>
  <si>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</si>
  <si>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</si>
  <si>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</si>
  <si>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</si>
  <si>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</si>
  <si>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</si>
  <si>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</si>
  <si>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</si>
  <si>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</si>
  <si>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</si>
  <si>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</si>
  <si>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</si>
  <si>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</si>
  <si>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</si>
  <si>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</si>
  <si>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</si>
  <si>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</si>
  <si>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</si>
  <si>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</si>
  <si>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</si>
  <si>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</si>
  <si>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</si>
  <si>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</si>
  <si>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</si>
  <si>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</si>
  <si>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</si>
  <si>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</si>
  <si>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</si>
  <si>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</si>
  <si>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</si>
  <si>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</si>
  <si>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</si>
  <si>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</si>
  <si>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</si>
  <si>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</si>
  <si>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</si>
  <si>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</si>
  <si>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</si>
  <si>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</si>
  <si>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</si>
  <si>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</si>
  <si>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</si>
  <si>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</si>
  <si>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</si>
  <si>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</si>
  <si>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</si>
  <si>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</si>
  <si>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</si>
  <si>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</si>
  <si>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</si>
  <si>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</si>
  <si>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</si>
  <si>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</si>
  <si>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</si>
  <si>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</si>
  <si>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</si>
  <si>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</si>
  <si>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</si>
  <si>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</si>
  <si>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</si>
  <si>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</si>
  <si>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</si>
  <si>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</si>
  <si>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</si>
  <si>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</si>
  <si>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</si>
  <si>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</si>
  <si>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</si>
  <si>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</si>
  <si>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</si>
  <si>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</si>
  <si>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</si>
  <si>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</si>
  <si>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</si>
  <si>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</si>
  <si>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</si>
  <si>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</si>
  <si>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</si>
  <si>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</si>
  <si>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</si>
  <si>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</si>
  <si>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</si>
  <si>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</si>
  <si>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</si>
  <si>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</si>
  <si>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</si>
  <si>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</si>
  <si>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</si>
  <si>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</si>
  <si>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</si>
  <si>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</si>
  <si>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</si>
  <si>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</si>
  <si>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</si>
  <si>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</si>
  <si>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</si>
  <si>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</si>
  <si>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</si>
  <si>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</si>
  <si>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</si>
  <si>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</si>
  <si>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</si>
  <si>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</si>
  <si>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</si>
  <si>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</si>
  <si>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</si>
  <si>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</si>
  <si>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</si>
  <si>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</si>
  <si>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</si>
  <si>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</si>
  <si>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</si>
  <si>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</si>
  <si>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</si>
  <si>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</si>
  <si>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</si>
  <si>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</si>
  <si>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</si>
  <si>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</si>
  <si>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</si>
  <si>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</si>
  <si>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</si>
  <si>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</si>
  <si>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</si>
  <si>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</si>
  <si>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</si>
  <si>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</si>
  <si>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</si>
  <si>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</si>
  <si>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</si>
  <si>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</si>
  <si>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</si>
  <si>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</si>
  <si>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</si>
  <si>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</si>
  <si>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</si>
  <si>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</si>
  <si>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</si>
  <si>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</si>
  <si>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</si>
  <si>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</si>
  <si>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</si>
  <si>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</si>
  <si>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</si>
  <si>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</si>
  <si>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</si>
  <si>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</si>
  <si>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</si>
  <si>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</si>
  <si>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</si>
  <si>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</si>
  <si>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</si>
  <si>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</si>
  <si>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</si>
  <si>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</si>
  <si>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</si>
  <si>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</si>
  <si>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</si>
  <si>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</si>
  <si>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</si>
  <si>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</si>
  <si>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</si>
  <si>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</si>
  <si>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</si>
  <si>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</si>
  <si>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</si>
  <si>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</si>
  <si>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</si>
  <si>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</si>
  <si>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</si>
  <si>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</si>
  <si>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</si>
  <si>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</si>
  <si>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</si>
  <si>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</si>
  <si>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</si>
  <si>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</si>
  <si>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</si>
  <si>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</si>
  <si>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</si>
  <si>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</si>
  <si>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</si>
  <si>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</si>
  <si>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</si>
  <si>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</si>
  <si>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</si>
  <si>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</si>
  <si>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</si>
  <si>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</si>
  <si>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</si>
  <si>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</si>
  <si>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</si>
  <si>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</si>
  <si>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</si>
  <si>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</si>
  <si>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</si>
  <si>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</si>
  <si>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</si>
  <si>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</si>
  <si>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</si>
  <si>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</si>
  <si>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</si>
  <si>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</si>
  <si>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</si>
  <si>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</si>
  <si>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</si>
  <si>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</si>
  <si>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</si>
  <si>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</si>
  <si>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</si>
  <si>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</si>
  <si>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</si>
  <si>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</si>
  <si>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</si>
  <si>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</si>
  <si>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</si>
  <si>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</si>
  <si>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</si>
  <si>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</si>
  <si>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</si>
  <si>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</si>
  <si>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</si>
  <si>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</si>
  <si>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</si>
  <si>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</si>
  <si>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</si>
  <si>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</si>
  <si>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</si>
  <si>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</si>
  <si>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</si>
  <si>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</si>
  <si>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</si>
  <si>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</si>
  <si>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</si>
  <si>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</si>
  <si>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</si>
  <si>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</si>
  <si>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</si>
  <si>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</si>
  <si>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</si>
  <si>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</si>
  <si>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</si>
  <si>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</si>
  <si>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</si>
  <si>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</si>
  <si>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</si>
  <si>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</si>
  <si>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</si>
  <si>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</si>
  <si>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</si>
  <si>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</si>
  <si>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</si>
  <si>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</si>
  <si>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</si>
  <si>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</si>
  <si>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</si>
  <si>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</si>
  <si>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</si>
  <si>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</si>
  <si>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</si>
  <si>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</si>
  <si>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</si>
  <si>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</si>
  <si>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</si>
  <si>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</si>
  <si>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</si>
  <si>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</si>
  <si>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</si>
  <si>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</si>
  <si>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</si>
  <si>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</si>
  <si>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</si>
  <si>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</si>
  <si>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</si>
  <si>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</si>
  <si>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</si>
  <si>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</si>
  <si>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</si>
  <si>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</si>
  <si>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</si>
  <si>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</si>
  <si>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</si>
  <si>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</si>
  <si>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</si>
  <si>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</si>
  <si>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</si>
  <si>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</si>
  <si>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</si>
  <si>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</si>
  <si>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</si>
  <si>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</si>
  <si>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</si>
  <si>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</si>
  <si>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</si>
  <si>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</si>
  <si>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</si>
  <si>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</si>
  <si>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</si>
  <si>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</si>
  <si>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</si>
  <si>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</si>
  <si>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</si>
  <si>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</si>
  <si>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</si>
  <si>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</si>
  <si>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</si>
  <si>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</si>
  <si>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</si>
  <si>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</si>
  <si>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</si>
  <si>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</si>
  <si>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</si>
  <si>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</si>
  <si>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</si>
  <si>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</si>
  <si>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</si>
  <si>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</si>
  <si>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</si>
  <si>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</si>
  <si>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</si>
  <si>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</si>
  <si>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</si>
  <si>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</si>
  <si>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</si>
  <si>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</si>
  <si>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</si>
  <si>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</si>
  <si>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</si>
  <si>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</si>
  <si>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</si>
  <si>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</si>
  <si>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</si>
  <si>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</si>
  <si>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</si>
  <si>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</si>
  <si>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</si>
  <si>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</si>
  <si>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</si>
  <si>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</si>
  <si>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</si>
  <si>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</si>
  <si>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</si>
  <si>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</si>
  <si>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</si>
  <si>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</si>
  <si>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</si>
  <si>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</si>
  <si>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</si>
  <si>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</si>
  <si>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</si>
  <si>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</si>
  <si>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</si>
  <si>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</si>
  <si>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</si>
  <si>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</si>
  <si>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</si>
  <si>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</si>
  <si>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</si>
  <si>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</si>
  <si>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</si>
  <si>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</si>
  <si>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</si>
  <si>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</si>
  <si>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</si>
  <si>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</si>
  <si>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</si>
  <si>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</si>
  <si>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</si>
  <si>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</si>
  <si>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</si>
  <si>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</si>
  <si>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</si>
  <si>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</si>
  <si>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</si>
  <si>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</si>
  <si>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</si>
  <si>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</si>
  <si>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</si>
  <si>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</si>
  <si>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</si>
  <si>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</si>
  <si>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</si>
  <si>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</si>
  <si>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</si>
  <si>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</si>
  <si>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</si>
  <si>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</si>
  <si>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</si>
  <si>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</si>
  <si>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</si>
  <si>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</si>
  <si>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</si>
  <si>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</si>
  <si>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</si>
  <si>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</si>
  <si>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</si>
  <si>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</si>
  <si>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</si>
  <si>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</si>
  <si>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</si>
  <si>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</si>
  <si>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</si>
  <si>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</si>
  <si>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</si>
  <si>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</si>
  <si>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</si>
  <si>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</si>
  <si>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</si>
  <si>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</si>
  <si>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</si>
  <si>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</si>
  <si>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</si>
  <si>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</si>
  <si>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</si>
  <si>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</si>
  <si>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</si>
  <si>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</si>
  <si>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</si>
  <si>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</si>
  <si>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</si>
  <si>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</si>
  <si>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</si>
  <si>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</si>
  <si>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</si>
  <si>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</si>
  <si>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</si>
  <si>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</si>
  <si>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</si>
  <si>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</si>
  <si>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</si>
  <si>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</si>
  <si>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</si>
  <si>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</si>
  <si>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</si>
  <si>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</si>
  <si>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</si>
  <si>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</si>
  <si>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</si>
  <si>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</si>
  <si>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</si>
  <si>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</si>
  <si>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</si>
  <si>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</si>
  <si>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</si>
  <si>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</si>
  <si>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</si>
  <si>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</si>
  <si>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</si>
  <si>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</si>
  <si>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</si>
  <si>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</si>
  <si>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</si>
  <si>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</si>
  <si>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</si>
  <si>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</si>
  <si>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</si>
  <si>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</si>
  <si>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</si>
  <si>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</si>
  <si>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</si>
  <si>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</si>
  <si>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</si>
  <si>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</si>
  <si>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</si>
  <si>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</si>
  <si>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</si>
  <si>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</si>
  <si>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</si>
  <si>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</si>
  <si>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</si>
  <si>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</si>
  <si>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</si>
  <si>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</si>
  <si>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</si>
  <si>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</si>
  <si>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</si>
  <si>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</si>
  <si>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</si>
  <si>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</si>
  <si>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</si>
  <si>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</si>
  <si>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</si>
  <si>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</si>
  <si>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</si>
  <si>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</si>
  <si>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</si>
  <si>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</si>
  <si>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</si>
  <si>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</si>
  <si>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</si>
  <si>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</si>
  <si>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</si>
  <si>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</si>
  <si>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</si>
  <si>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</si>
  <si>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</si>
  <si>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</si>
  <si>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</si>
  <si>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</si>
  <si>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</si>
  <si>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</si>
  <si>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</si>
  <si>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</si>
  <si>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</si>
  <si>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</si>
  <si>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</si>
  <si>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</si>
  <si>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</si>
  <si>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</si>
  <si>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</si>
  <si>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</si>
  <si>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</si>
  <si>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</si>
  <si>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</si>
  <si>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</si>
  <si>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</si>
  <si>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</si>
  <si>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</si>
  <si>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</si>
  <si>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</si>
  <si>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</si>
  <si>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</si>
  <si>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</si>
  <si>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</si>
  <si>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</si>
  <si>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</si>
  <si>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</si>
  <si>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</si>
  <si>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</si>
  <si>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</si>
  <si>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</si>
  <si>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</si>
  <si>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</si>
  <si>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</si>
  <si>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</si>
  <si>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</si>
  <si>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</si>
  <si>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</si>
  <si>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</si>
  <si>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</si>
  <si>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</si>
  <si>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</si>
  <si>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</si>
  <si>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</si>
  <si>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</si>
  <si>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</si>
  <si>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</si>
  <si>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</si>
  <si>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</si>
  <si>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</si>
  <si>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</si>
  <si>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</si>
  <si>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</si>
  <si>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</si>
  <si>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</si>
  <si>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</si>
  <si>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</si>
  <si>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</si>
  <si>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</si>
  <si>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</si>
  <si>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</si>
  <si>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</si>
  <si>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</si>
  <si>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</si>
  <si>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</si>
  <si>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</si>
  <si>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</si>
  <si>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</si>
  <si>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</si>
  <si>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</si>
  <si>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</si>
  <si>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</si>
  <si>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</si>
  <si>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</si>
  <si>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</si>
  <si>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</si>
  <si>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</si>
  <si>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</si>
  <si>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</si>
  <si>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</si>
  <si>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</si>
  <si>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</si>
  <si>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</si>
  <si>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</si>
  <si>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</si>
  <si>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</si>
  <si>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</si>
  <si>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</si>
  <si>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</si>
  <si>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</si>
  <si>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</si>
  <si>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</si>
  <si>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</si>
  <si>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</si>
  <si>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</si>
  <si>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</si>
  <si>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</si>
  <si>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</si>
  <si>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</si>
  <si>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</si>
  <si>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</si>
  <si>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</si>
  <si>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</si>
  <si>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</si>
  <si>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</si>
  <si>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</si>
  <si>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</si>
  <si>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</si>
  <si>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</si>
  <si>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</si>
  <si>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</si>
  <si>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</si>
  <si>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</si>
  <si>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</si>
  <si>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</si>
  <si>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</si>
  <si>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</si>
  <si>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</si>
  <si>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</si>
  <si>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</si>
  <si>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</si>
  <si>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</si>
  <si>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</si>
  <si>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</si>
  <si>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</si>
  <si>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</si>
  <si>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</si>
  <si>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</si>
  <si>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</si>
  <si>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</si>
  <si>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</si>
  <si>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</si>
  <si>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</si>
  <si>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</si>
  <si>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</si>
  <si>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</si>
  <si>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</si>
  <si>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</si>
  <si>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</si>
  <si>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</si>
  <si>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</si>
  <si>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</si>
  <si>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</si>
  <si>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</si>
  <si>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</si>
  <si>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</si>
  <si>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</si>
  <si>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</si>
  <si>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</si>
  <si>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</si>
  <si>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</si>
  <si>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</si>
  <si>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</si>
  <si>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</si>
  <si>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</si>
  <si>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</si>
  <si>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</si>
  <si>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</si>
  <si>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</si>
  <si>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</si>
  <si>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</si>
  <si>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</si>
  <si>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</si>
  <si>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</si>
  <si>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</si>
  <si>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</si>
  <si>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</si>
  <si>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</si>
  <si>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</si>
  <si>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</si>
  <si>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</si>
  <si>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</si>
  <si>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</si>
  <si>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</si>
  <si>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</si>
  <si>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</si>
  <si>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</si>
  <si>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</si>
  <si>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</si>
  <si>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</si>
  <si>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</si>
  <si>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</si>
  <si>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</si>
  <si>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</si>
  <si>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</si>
  <si>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</si>
  <si>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</si>
  <si>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</si>
  <si>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</si>
  <si>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</si>
  <si>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</si>
  <si>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</si>
  <si>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</si>
  <si>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</si>
  <si>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</si>
  <si>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</si>
  <si>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</si>
  <si>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</si>
  <si>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</si>
  <si>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</si>
  <si>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</si>
  <si>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</si>
  <si>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</si>
  <si>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</si>
  <si>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</si>
  <si>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</si>
  <si>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</si>
  <si>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</si>
  <si>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</si>
  <si>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</si>
  <si>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</si>
  <si>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</si>
  <si>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</si>
  <si>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</si>
  <si>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</si>
  <si>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</si>
  <si>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</si>
  <si>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</si>
  <si>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</si>
  <si>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</si>
  <si>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</si>
  <si>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</si>
  <si>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</si>
  <si>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</si>
  <si>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</si>
  <si>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</si>
  <si>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</si>
  <si>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</si>
  <si>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</si>
  <si>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</si>
  <si>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</si>
  <si>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</si>
  <si>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</si>
  <si>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</si>
  <si>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</si>
  <si>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</si>
  <si>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</si>
  <si>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</si>
  <si>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</si>
  <si>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</si>
  <si>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</si>
  <si>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</si>
  <si>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</si>
  <si>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</si>
  <si>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</si>
  <si>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</si>
  <si>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</si>
  <si>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</si>
  <si>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</si>
  <si>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</si>
  <si>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</si>
  <si>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</si>
  <si>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</si>
  <si>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</si>
  <si>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</si>
  <si>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</si>
  <si>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</si>
  <si>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</si>
  <si>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</si>
  <si>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</si>
  <si>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</si>
  <si>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</si>
  <si>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</si>
  <si>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</si>
  <si>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</si>
  <si>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</si>
  <si>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</si>
  <si>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</si>
  <si>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</si>
  <si>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</si>
  <si>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</si>
  <si>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</si>
  <si>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</si>
  <si>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</si>
  <si>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</si>
  <si>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</si>
  <si>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</si>
  <si>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</si>
  <si>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</si>
  <si>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</si>
  <si>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</si>
  <si>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</si>
  <si>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</si>
  <si>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</si>
  <si>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</si>
  <si>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</si>
  <si>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</si>
  <si>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</si>
  <si>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</si>
  <si>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</si>
  <si>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</si>
  <si>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</si>
  <si>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</si>
  <si>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</si>
  <si>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</si>
  <si>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</si>
  <si>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</si>
  <si>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</si>
  <si>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</si>
  <si>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</si>
  <si>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</si>
  <si>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</si>
  <si>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</si>
  <si>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</si>
  <si>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</si>
  <si>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</si>
  <si>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</si>
  <si>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</si>
  <si>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</si>
  <si>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</si>
  <si>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</si>
  <si>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</si>
  <si>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</si>
  <si>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</si>
  <si>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</si>
  <si>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</si>
  <si>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</si>
  <si>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</si>
  <si>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</si>
  <si>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</si>
  <si>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</si>
  <si>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</si>
  <si>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</si>
  <si>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</si>
  <si>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</si>
  <si>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</si>
  <si>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</si>
  <si>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</si>
  <si>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</si>
  <si>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</si>
  <si>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</si>
  <si>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</si>
  <si>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</si>
  <si>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</si>
  <si>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</si>
  <si>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</si>
  <si>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</si>
  <si>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</si>
  <si>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</si>
  <si>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</si>
  <si>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</si>
  <si>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</si>
  <si>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</si>
  <si>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</si>
  <si>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</si>
  <si>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</si>
  <si>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</si>
  <si>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</si>
  <si>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</si>
  <si>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</si>
  <si>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</si>
  <si>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</si>
  <si>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</si>
  <si>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</si>
  <si>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</si>
  <si>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</si>
  <si>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</si>
  <si>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</si>
  <si>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</si>
  <si>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</si>
  <si>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</si>
  <si>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</si>
  <si>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</si>
  <si>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</si>
  <si>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</si>
  <si>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</si>
  <si>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</si>
  <si>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</si>
  <si>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</si>
  <si>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</si>
  <si>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</si>
  <si>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</si>
  <si>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</si>
  <si>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</si>
  <si>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</si>
  <si>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</si>
  <si>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</si>
  <si>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</si>
  <si>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</si>
  <si>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</si>
  <si>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</si>
  <si>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</si>
  <si>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</si>
  <si>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</si>
  <si>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</si>
  <si>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</si>
  <si>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</si>
  <si>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</si>
  <si>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</si>
  <si>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</si>
  <si>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</si>
  <si>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</si>
  <si>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</si>
  <si>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</si>
  <si>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</si>
  <si>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</si>
  <si>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</si>
  <si>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</si>
  <si>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</si>
  <si>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</si>
  <si>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</si>
  <si>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</si>
  <si>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</si>
  <si>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</si>
  <si>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</si>
  <si>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</si>
  <si>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</si>
  <si>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</si>
  <si>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</si>
  <si>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</si>
  <si>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</si>
  <si>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</si>
  <si>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</si>
  <si>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</si>
  <si>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</si>
  <si>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</si>
  <si>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</si>
  <si>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</si>
  <si>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</si>
  <si>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</si>
  <si>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</si>
  <si>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</si>
  <si>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</si>
  <si>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</si>
  <si>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</si>
  <si>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</si>
  <si>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</si>
  <si>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</si>
  <si>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</si>
  <si>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</si>
  <si>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</si>
  <si>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</si>
  <si>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</si>
  <si>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</si>
  <si>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</si>
  <si>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</si>
  <si>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</si>
  <si>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</si>
  <si>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</si>
  <si>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</si>
  <si>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</si>
  <si>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</si>
  <si>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</si>
  <si>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</si>
  <si>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</si>
  <si>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</si>
  <si>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</si>
  <si>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</si>
  <si>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</si>
  <si>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</si>
  <si>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</si>
  <si>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</si>
  <si>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</si>
  <si>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</si>
  <si>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</si>
  <si>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</si>
  <si>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</si>
  <si>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</si>
  <si>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</si>
  <si>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</si>
  <si>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</si>
  <si>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</si>
  <si>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</si>
  <si>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</si>
  <si>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</si>
  <si>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</si>
  <si>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</si>
  <si>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</si>
  <si>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</si>
  <si>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</si>
  <si>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</si>
  <si>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</si>
  <si>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</si>
  <si>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</si>
  <si>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</si>
  <si>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</si>
  <si>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</si>
  <si>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</si>
  <si>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</si>
  <si>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</si>
  <si>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</si>
  <si>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</si>
  <si>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</si>
  <si>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</si>
  <si>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</si>
  <si>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</si>
  <si>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</si>
  <si>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</si>
  <si>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</si>
  <si>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</si>
  <si>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</si>
  <si>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</si>
  <si>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</si>
  <si>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</si>
  <si>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</si>
  <si>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</si>
  <si>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</si>
  <si>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</si>
  <si>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</si>
  <si>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</si>
  <si>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</si>
  <si>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</si>
  <si>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</si>
  <si>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</si>
  <si>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</si>
  <si>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</si>
  <si>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</si>
  <si>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</si>
  <si>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</si>
  <si>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</si>
  <si>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</si>
  <si>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</si>
  <si>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</si>
  <si>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</si>
  <si>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</si>
  <si>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</si>
  <si>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</si>
  <si>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</si>
  <si>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</si>
  <si>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</si>
  <si>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</si>
  <si>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</si>
  <si>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</si>
  <si>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</si>
  <si>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</si>
  <si>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</si>
  <si>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</si>
  <si>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</si>
  <si>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</si>
  <si>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</si>
  <si>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</si>
  <si>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</si>
  <si>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</si>
  <si>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</si>
  <si>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</si>
  <si>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</si>
  <si>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</si>
  <si>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</si>
  <si>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</si>
  <si>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</si>
  <si>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</si>
  <si>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</si>
  <si>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</si>
  <si>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</si>
  <si>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</si>
  <si>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</si>
  <si>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</si>
  <si>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</si>
  <si>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</si>
  <si>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</si>
  <si>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</si>
  <si>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</si>
  <si>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</si>
  <si>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</si>
  <si>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</si>
  <si>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</si>
  <si>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</si>
  <si>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</si>
  <si>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</si>
  <si>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</si>
  <si>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</si>
  <si>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</si>
  <si>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</si>
  <si>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</si>
  <si>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</si>
  <si>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</si>
  <si>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</si>
  <si>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</si>
  <si>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</si>
  <si>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</si>
  <si>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</si>
  <si>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</si>
  <si>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</si>
  <si>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</si>
  <si>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</si>
  <si>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</si>
  <si>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</si>
  <si>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</si>
  <si>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</si>
  <si>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</si>
  <si>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</si>
  <si>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</si>
  <si>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</si>
  <si>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</si>
  <si>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</si>
  <si>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</si>
  <si>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</si>
  <si>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</si>
  <si>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</si>
  <si>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</si>
  <si>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</si>
  <si>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</si>
  <si>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</si>
  <si>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</si>
  <si>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</si>
  <si>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</si>
  <si>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</si>
  <si>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</si>
  <si>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</si>
  <si>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</si>
  <si>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</si>
  <si>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</si>
  <si>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</si>
  <si>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</si>
  <si>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</si>
  <si>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</si>
  <si>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</si>
  <si>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</si>
  <si>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</si>
  <si>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</si>
  <si>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</si>
  <si>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</si>
  <si>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</si>
  <si>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</si>
  <si>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</si>
  <si>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</si>
  <si>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</si>
  <si>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</si>
  <si>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</si>
  <si>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</si>
  <si>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</si>
  <si>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</si>
  <si>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</si>
  <si>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</si>
  <si>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</si>
  <si>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</si>
  <si>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</si>
  <si>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</si>
  <si>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</si>
  <si>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</si>
  <si>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</si>
  <si>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</si>
  <si>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</si>
  <si>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</si>
  <si>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</si>
  <si>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</si>
  <si>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</si>
  <si>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</si>
  <si>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</si>
  <si>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</si>
  <si>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</si>
  <si>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</si>
  <si>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</si>
  <si>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</si>
  <si>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</si>
  <si>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</si>
  <si>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</si>
  <si>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</si>
  <si>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</si>
  <si>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</si>
  <si>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</si>
  <si>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</si>
  <si>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</si>
  <si>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</si>
  <si>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</si>
  <si>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</si>
  <si>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</si>
  <si>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</si>
  <si>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</si>
  <si>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</si>
  <si>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</si>
  <si>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</si>
  <si>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</si>
  <si>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</si>
  <si>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</si>
  <si>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</si>
  <si>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</si>
  <si>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</si>
  <si>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</si>
  <si>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</si>
  <si>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</si>
  <si>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</si>
  <si>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</si>
  <si>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</si>
  <si>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</si>
  <si>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</si>
  <si>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</si>
  <si>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</si>
  <si>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</si>
  <si>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</si>
  <si>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</si>
  <si>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</si>
  <si>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</si>
  <si>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</si>
  <si>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</si>
  <si>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</si>
  <si>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</si>
  <si>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</si>
  <si>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</si>
  <si>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</si>
  <si>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</si>
  <si>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</si>
  <si>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</si>
  <si>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</si>
  <si>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</si>
  <si>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</si>
  <si>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</si>
  <si>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</si>
  <si>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</si>
  <si>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</si>
  <si>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</si>
  <si>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</si>
  <si>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</si>
  <si>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</si>
  <si>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</si>
  <si>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</si>
  <si>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</si>
  <si>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</si>
  <si>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</si>
  <si>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</si>
  <si>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</si>
  <si>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</si>
  <si>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</si>
  <si>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</si>
  <si>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</si>
  <si>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</si>
  <si>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</si>
  <si>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</si>
  <si>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</si>
  <si>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</si>
  <si>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</si>
  <si>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</si>
  <si>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</si>
  <si>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</si>
  <si>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</si>
  <si>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</si>
  <si>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</si>
  <si>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</si>
  <si>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</si>
  <si>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</si>
  <si>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</si>
  <si>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</si>
  <si>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</si>
  <si>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</si>
  <si>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</si>
  <si>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</si>
  <si>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</si>
  <si>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</si>
  <si>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</si>
  <si>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</si>
  <si>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</si>
  <si>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</si>
  <si>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</si>
  <si>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</si>
  <si>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</si>
  <si>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</si>
  <si>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</si>
  <si>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</si>
  <si>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</si>
  <si>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</si>
  <si>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</si>
  <si>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</si>
  <si>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</si>
  <si>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</si>
  <si>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</si>
  <si>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</si>
  <si>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</si>
  <si>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</si>
  <si>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</si>
  <si>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</si>
  <si>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</si>
  <si>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</si>
  <si>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</si>
  <si>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</si>
  <si>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</si>
  <si>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</si>
  <si>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</si>
  <si>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</si>
  <si>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</si>
  <si>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</si>
  <si>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</si>
  <si>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</si>
  <si>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</si>
  <si>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</si>
  <si>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</si>
  <si>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</si>
  <si>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</si>
  <si>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</si>
  <si>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</si>
  <si>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</si>
  <si>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</si>
  <si>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</si>
  <si>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</si>
  <si>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</si>
  <si>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</si>
  <si>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</si>
  <si>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</si>
  <si>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</si>
  <si>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</si>
  <si>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</si>
  <si>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</si>
  <si>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</si>
  <si>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</si>
  <si>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</si>
  <si>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</si>
  <si>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</si>
  <si>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</si>
  <si>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</si>
  <si>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</si>
  <si>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</si>
  <si>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</si>
  <si>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</si>
  <si>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</si>
  <si>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</si>
  <si>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</si>
  <si>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</si>
  <si>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</si>
  <si>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</si>
  <si>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</si>
  <si>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</si>
  <si>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</si>
  <si>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</si>
  <si>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</si>
  <si>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</si>
  <si>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</si>
  <si>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</si>
  <si>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</si>
  <si>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</si>
  <si>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</si>
  <si>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</si>
  <si>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</si>
  <si>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</si>
  <si>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</si>
  <si>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</si>
  <si>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</si>
  <si>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</si>
  <si>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</si>
  <si>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</si>
  <si>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</si>
  <si>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</si>
  <si>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</si>
  <si>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</si>
  <si>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</si>
  <si>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</si>
  <si>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</si>
  <si>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</si>
  <si>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</si>
  <si>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</si>
  <si>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</si>
  <si>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</si>
  <si>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</si>
  <si>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</si>
  <si>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</si>
  <si>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</si>
  <si>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</si>
  <si>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</si>
  <si>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</si>
  <si>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</si>
  <si>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</si>
  <si>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</si>
  <si>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</si>
  <si>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</si>
  <si>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</si>
  <si>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</si>
  <si>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</si>
  <si>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</si>
  <si>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</si>
  <si>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</si>
  <si>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</si>
  <si>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</si>
  <si>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</si>
  <si>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</si>
  <si>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</si>
  <si>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</si>
  <si>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</si>
  <si>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</si>
  <si>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</si>
  <si>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</si>
  <si>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</si>
  <si>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</si>
  <si>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</si>
  <si>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</si>
  <si>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</si>
  <si>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</si>
  <si>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</si>
  <si>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</si>
  <si>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</si>
  <si>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</si>
  <si>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</si>
  <si>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</si>
  <si>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</si>
  <si>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</si>
  <si>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</si>
  <si>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</si>
  <si>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</si>
  <si>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</si>
  <si>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</si>
  <si>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</si>
  <si>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</si>
  <si>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</si>
  <si>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</si>
  <si>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</si>
  <si>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</si>
  <si>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</si>
  <si>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</si>
  <si>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</si>
  <si>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</si>
  <si>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</si>
  <si>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</si>
  <si>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</si>
  <si>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</si>
  <si>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</si>
  <si>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</si>
  <si>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</si>
  <si>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</si>
  <si>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</si>
  <si>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</si>
  <si>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</si>
  <si>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</si>
  <si>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</si>
  <si>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</si>
  <si>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</si>
  <si>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</si>
  <si>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</si>
  <si>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</si>
  <si>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</si>
  <si>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</si>
  <si>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</si>
  <si>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</si>
  <si>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</si>
  <si>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</si>
  <si>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</si>
  <si>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</si>
  <si>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</si>
  <si>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</si>
  <si>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</si>
  <si>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</si>
  <si>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</si>
  <si>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</si>
  <si>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</si>
  <si>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</si>
  <si>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</si>
  <si>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</si>
  <si>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</si>
  <si>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</si>
  <si>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</si>
  <si>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</si>
  <si>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</si>
  <si>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</si>
  <si>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</si>
  <si>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</si>
  <si>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</si>
  <si>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</si>
  <si>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</si>
  <si>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</si>
  <si>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</si>
  <si>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</si>
  <si>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</si>
  <si>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</si>
  <si>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</si>
  <si>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</si>
  <si>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</si>
  <si>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</si>
  <si>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</si>
  <si>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</si>
  <si>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</si>
  <si>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</si>
  <si>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</si>
  <si>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</si>
  <si>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</si>
  <si>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</si>
  <si>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</si>
  <si>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</si>
  <si>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</si>
  <si>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</si>
  <si>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</si>
  <si>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</si>
  <si>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</si>
  <si>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</si>
  <si>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</si>
  <si>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</si>
  <si>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</si>
  <si>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</si>
  <si>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</si>
  <si>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</si>
  <si>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</si>
  <si>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</si>
  <si>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</si>
  <si>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</si>
  <si>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</si>
  <si>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</si>
  <si>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</si>
  <si>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</si>
  <si>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</si>
  <si>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</si>
  <si>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</si>
  <si>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</si>
  <si>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</si>
  <si>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</si>
  <si>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</si>
  <si>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</si>
  <si>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</si>
  <si>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</si>
  <si>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</si>
  <si>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</si>
  <si>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</si>
  <si>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</si>
  <si>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</si>
  <si>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</si>
  <si>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</si>
  <si>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</si>
  <si>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</si>
  <si>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</si>
  <si>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</si>
  <si>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</si>
  <si>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</si>
  <si>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</si>
  <si>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</si>
  <si>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</si>
  <si>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</si>
  <si>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</si>
  <si>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</si>
  <si>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</si>
  <si>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</si>
  <si>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</si>
  <si>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</si>
  <si>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</si>
  <si>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</si>
  <si>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</si>
  <si>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</si>
  <si>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</si>
  <si>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</si>
  <si>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</si>
  <si>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</si>
  <si>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</si>
  <si>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</si>
  <si>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</si>
  <si>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</si>
  <si>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</si>
  <si>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</si>
  <si>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</si>
  <si>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</si>
  <si>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</si>
  <si>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</si>
  <si>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</si>
  <si>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</si>
  <si>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</si>
  <si>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</si>
  <si>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</si>
  <si>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</si>
  <si>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</si>
  <si>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</si>
  <si>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</si>
  <si>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</si>
  <si>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</si>
  <si>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</si>
  <si>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</si>
  <si>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</si>
  <si>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</si>
  <si>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</si>
  <si>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</si>
  <si>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</si>
  <si>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</si>
  <si>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</si>
  <si>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</si>
  <si>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</si>
  <si>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</si>
  <si>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</si>
  <si>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</si>
  <si>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</si>
  <si>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</si>
  <si>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</si>
  <si>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</si>
  <si>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</si>
  <si>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</si>
  <si>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</si>
  <si>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</si>
  <si>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</si>
  <si>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</si>
  <si>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</si>
  <si>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</si>
  <si>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</si>
  <si>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</si>
  <si>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</si>
  <si>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</si>
  <si>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</si>
  <si>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</si>
  <si>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</si>
  <si>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</si>
  <si>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</si>
  <si>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</si>
  <si>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</si>
  <si>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</si>
  <si>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</si>
  <si>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</si>
  <si>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</si>
  <si>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</si>
  <si>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</si>
  <si>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</si>
  <si>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</si>
  <si>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</si>
  <si>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</si>
  <si>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</si>
  <si>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</si>
  <si>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</si>
  <si>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</si>
  <si>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</si>
  <si>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</si>
  <si>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</si>
  <si>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</si>
  <si>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</si>
  <si>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</si>
  <si>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</si>
  <si>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</si>
  <si>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</si>
  <si>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</si>
  <si>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</si>
  <si>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</si>
  <si>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</si>
  <si>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</si>
  <si>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</si>
  <si>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</si>
  <si>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</si>
  <si>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</si>
  <si>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</si>
  <si>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</si>
  <si>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</si>
  <si>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</si>
  <si>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</si>
  <si>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</si>
  <si>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</si>
  <si>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</si>
  <si>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</si>
  <si>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</si>
  <si>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</si>
  <si>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</si>
  <si>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</si>
  <si>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</si>
  <si>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</si>
  <si>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</si>
  <si>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</si>
  <si>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</si>
  <si>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</si>
  <si>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</si>
  <si>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</si>
  <si>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</si>
  <si>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</si>
  <si>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</si>
  <si>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</si>
  <si>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</si>
  <si>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</si>
  <si>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</si>
  <si>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</si>
  <si>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</si>
  <si>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</si>
  <si>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</si>
  <si>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</si>
  <si>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</si>
  <si>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</si>
  <si>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</si>
  <si>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</si>
  <si>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</si>
  <si>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</si>
  <si>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</si>
  <si>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</si>
  <si>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</si>
  <si>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</si>
  <si>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</si>
  <si>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</si>
  <si>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</si>
  <si>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</si>
  <si>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</si>
  <si>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</si>
  <si>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</si>
  <si>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</si>
  <si>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</si>
  <si>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</si>
  <si>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</si>
  <si>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</si>
  <si>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</si>
  <si>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</si>
  <si>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</si>
  <si>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</si>
  <si>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</si>
  <si>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</si>
  <si>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</si>
  <si>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</si>
  <si>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</si>
  <si>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</si>
  <si>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</si>
  <si>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</si>
  <si>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</si>
  <si>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</si>
  <si>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</si>
  <si>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</si>
  <si>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</si>
  <si>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</si>
  <si>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</si>
  <si>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</si>
  <si>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</si>
  <si>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</si>
  <si>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</si>
  <si>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</si>
  <si>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</si>
  <si>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</si>
  <si>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</si>
  <si>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</si>
  <si>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</si>
  <si>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</si>
  <si>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</si>
  <si>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</si>
  <si>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</si>
  <si>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</si>
  <si>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</si>
  <si>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</si>
  <si>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</si>
  <si>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</si>
  <si>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</si>
  <si>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</si>
  <si>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</si>
  <si>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</si>
  <si>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</si>
  <si>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</si>
  <si>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</si>
  <si>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</si>
  <si>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</si>
  <si>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</si>
  <si>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</si>
  <si>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</si>
  <si>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</si>
  <si>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</si>
  <si>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</si>
  <si>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</si>
  <si>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</si>
  <si>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</si>
  <si>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</si>
  <si>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</si>
  <si>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</si>
  <si>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</si>
  <si>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</si>
  <si>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</si>
  <si>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</si>
  <si>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</si>
  <si>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</si>
  <si>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</si>
  <si>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</si>
  <si>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</si>
  <si>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</si>
  <si>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</si>
  <si>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</si>
  <si>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</si>
  <si>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</si>
  <si>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</si>
  <si>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</si>
  <si>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</si>
  <si>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</si>
  <si>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</si>
  <si>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</si>
  <si>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</si>
  <si>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</si>
  <si>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</si>
  <si>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</si>
  <si>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</si>
  <si>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</si>
  <si>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</si>
  <si>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</si>
  <si>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</si>
  <si>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</si>
  <si>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</si>
  <si>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</si>
  <si>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</si>
  <si>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</si>
  <si>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</si>
  <si>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</si>
  <si>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</si>
  <si>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</si>
  <si>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</si>
  <si>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</si>
  <si>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</si>
  <si>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</si>
  <si>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</si>
  <si>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</si>
  <si>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</si>
  <si>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</si>
  <si>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</si>
  <si>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</si>
  <si>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</si>
  <si>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</si>
  <si>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</si>
  <si>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</si>
  <si>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</si>
  <si>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</si>
  <si>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</si>
  <si>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</si>
  <si>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</si>
  <si>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</si>
  <si>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</si>
  <si>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</si>
  <si>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</si>
  <si>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</si>
  <si>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</si>
  <si>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</si>
  <si>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</si>
  <si>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</si>
  <si>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</si>
  <si>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</si>
  <si>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</si>
  <si>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</si>
  <si>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</si>
  <si>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</si>
  <si>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</si>
  <si>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</si>
  <si>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</si>
  <si>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</si>
  <si>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</si>
  <si>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</si>
  <si>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</si>
  <si>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</si>
  <si>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</si>
  <si>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</si>
  <si>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</si>
  <si>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</si>
  <si>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</si>
  <si>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</si>
  <si>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</si>
  <si>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</si>
  <si>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</si>
  <si>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</si>
  <si>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</si>
  <si>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</si>
  <si>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</si>
  <si>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</si>
  <si>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</si>
  <si>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</si>
  <si>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</si>
  <si>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</si>
  <si>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</si>
  <si>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</si>
  <si>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</si>
  <si>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</si>
  <si>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</si>
  <si>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</si>
  <si>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</si>
  <si>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</si>
  <si>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</si>
  <si>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</si>
  <si>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</si>
  <si>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</si>
  <si>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</si>
  <si>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</si>
  <si>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</si>
  <si>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</si>
  <si>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</si>
  <si>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</si>
  <si>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</si>
  <si>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</si>
  <si>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</si>
  <si>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</si>
  <si>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</si>
  <si>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</si>
  <si>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</si>
  <si>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</si>
  <si>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</si>
  <si>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</si>
  <si>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</si>
  <si>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</si>
  <si>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</si>
  <si>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</si>
  <si>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</si>
  <si>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</si>
  <si>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</si>
  <si>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</si>
  <si>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</si>
  <si>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</si>
  <si>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</si>
  <si>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</si>
  <si>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</si>
  <si>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</si>
  <si>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</si>
  <si>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</si>
  <si>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</si>
  <si>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</si>
  <si>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</si>
  <si>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</si>
  <si>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</si>
  <si>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</si>
  <si>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</si>
  <si>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</si>
  <si>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</si>
  <si>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</si>
  <si>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</si>
  <si>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</si>
  <si>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</si>
  <si>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</si>
  <si>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</si>
  <si>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</si>
  <si>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</si>
  <si>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</si>
  <si>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</si>
  <si>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</si>
  <si>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</si>
  <si>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</si>
  <si>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</si>
  <si>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</si>
  <si>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</si>
  <si>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</si>
  <si>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</si>
  <si>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</si>
  <si>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</si>
  <si>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</si>
  <si>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</si>
  <si>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</si>
  <si>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</si>
  <si>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</si>
  <si>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</si>
  <si>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</si>
  <si>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</si>
  <si>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</si>
  <si>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</si>
  <si>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</si>
  <si>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</si>
  <si>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</si>
  <si>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</si>
  <si>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</si>
  <si>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</si>
  <si>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</si>
  <si>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</si>
  <si>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</si>
  <si>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</si>
  <si>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</si>
  <si>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</si>
  <si>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</si>
  <si>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</si>
  <si>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</si>
  <si>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</si>
  <si>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</si>
  <si>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</si>
  <si>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</si>
  <si>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</si>
  <si>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</si>
  <si>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</si>
  <si>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</si>
  <si>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</si>
  <si>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</si>
  <si>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</si>
  <si>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</si>
  <si>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</si>
  <si>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</si>
  <si>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</si>
  <si>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</si>
  <si>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</si>
  <si>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</si>
  <si>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</si>
  <si>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</si>
  <si>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</si>
  <si>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</si>
  <si>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</si>
  <si>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</si>
  <si>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</si>
  <si>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</si>
  <si>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</si>
  <si>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</si>
  <si>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</si>
  <si>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</si>
  <si>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</si>
  <si>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</si>
  <si>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</si>
  <si>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</si>
  <si>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</si>
  <si>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</si>
  <si>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</si>
  <si>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</si>
  <si>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</si>
  <si>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</si>
  <si>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</si>
  <si>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</si>
  <si>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</si>
  <si>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</si>
  <si>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</si>
  <si>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</si>
  <si>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</si>
  <si>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</si>
  <si>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</si>
  <si>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</si>
  <si>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</si>
  <si>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</si>
  <si>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</si>
  <si>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</si>
  <si>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</si>
  <si>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</si>
  <si>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</si>
  <si>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</si>
  <si>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</si>
  <si>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</si>
  <si>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</si>
  <si>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</si>
  <si>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</si>
  <si>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</si>
  <si>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</si>
  <si>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</si>
  <si>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</si>
  <si>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</si>
  <si>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</si>
  <si>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</si>
  <si>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</si>
  <si>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</si>
  <si>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</si>
  <si>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</si>
  <si>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</si>
  <si>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</si>
  <si>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</si>
  <si>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</si>
  <si>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</si>
  <si>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</si>
  <si>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</si>
  <si>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</si>
  <si>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</si>
  <si>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</si>
  <si>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</si>
  <si>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</si>
  <si>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</si>
  <si>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</si>
  <si>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</si>
  <si>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</si>
  <si>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</si>
  <si>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</si>
  <si>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</si>
  <si>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</si>
  <si>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</si>
  <si>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</si>
  <si>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</si>
  <si>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</si>
  <si>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</si>
  <si>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</si>
  <si>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</si>
  <si>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</si>
  <si>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</si>
  <si>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</si>
  <si>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</si>
  <si>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</si>
  <si>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</si>
  <si>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</si>
  <si>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</si>
  <si>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</si>
  <si>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</si>
  <si>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</si>
  <si>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</si>
  <si>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</si>
  <si>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</si>
  <si>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</si>
  <si>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</si>
  <si>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</si>
  <si>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</si>
  <si>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</si>
  <si>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</si>
  <si>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</si>
  <si>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</si>
  <si>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</si>
  <si>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</si>
  <si>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</si>
  <si>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</si>
  <si>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</si>
  <si>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</si>
  <si>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</si>
  <si>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</si>
  <si>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</si>
  <si>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</si>
  <si>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</si>
  <si>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</si>
  <si>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</si>
  <si>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</si>
  <si>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</si>
  <si>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</si>
  <si>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</si>
  <si>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</si>
  <si>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</si>
  <si>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</si>
  <si>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</si>
  <si>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</si>
  <si>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</si>
  <si>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</si>
  <si>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</si>
  <si>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</si>
  <si>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</si>
  <si>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</si>
  <si>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</si>
  <si>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</si>
  <si>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</si>
  <si>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</si>
  <si>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</si>
  <si>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</si>
  <si>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</si>
  <si>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</si>
  <si>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</si>
  <si>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</si>
  <si>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</si>
  <si>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</si>
  <si>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</si>
  <si>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</si>
  <si>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</si>
  <si>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</si>
  <si>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</si>
  <si>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</si>
  <si>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</si>
  <si>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</si>
  <si>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</si>
  <si>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</si>
  <si>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</si>
  <si>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</si>
  <si>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</si>
  <si>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</si>
  <si>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</si>
  <si>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</si>
  <si>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</si>
  <si>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</si>
  <si>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</si>
  <si>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</si>
  <si>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</si>
  <si>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</si>
  <si>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</si>
  <si>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</si>
  <si>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</si>
  <si>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</si>
  <si>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</si>
  <si>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</si>
  <si>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</si>
  <si>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</si>
  <si>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</si>
  <si>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</si>
  <si>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</si>
  <si>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</si>
  <si>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</si>
  <si>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</si>
  <si>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</si>
  <si>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</si>
  <si>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</si>
  <si>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</si>
  <si>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</si>
  <si>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</si>
  <si>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</si>
  <si>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</si>
  <si>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</si>
  <si>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</si>
  <si>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</si>
  <si>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</si>
  <si>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</si>
  <si>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</si>
  <si>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</si>
  <si>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</si>
  <si>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</si>
  <si>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</si>
  <si>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</si>
  <si>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</si>
  <si>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</si>
  <si>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</si>
  <si>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</si>
  <si>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</si>
  <si>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</si>
  <si>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</si>
  <si>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</si>
  <si>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</si>
  <si>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</si>
  <si>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</si>
  <si>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</si>
  <si>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</si>
  <si>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</si>
  <si>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</si>
  <si>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</si>
  <si>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</si>
  <si>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</si>
  <si>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</si>
  <si>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</si>
  <si>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</si>
  <si>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</si>
  <si>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</si>
  <si>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</si>
  <si>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</si>
  <si>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</si>
  <si>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</si>
  <si>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</si>
  <si>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</si>
  <si>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</si>
  <si>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</si>
  <si>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</si>
  <si>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</si>
  <si>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</si>
  <si>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</si>
  <si>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</si>
  <si>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</si>
  <si>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</si>
  <si>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</si>
  <si>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</si>
  <si>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</si>
  <si>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</si>
  <si>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</si>
  <si>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</si>
  <si>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</si>
  <si>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</si>
  <si>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</si>
  <si>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</si>
  <si>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</si>
  <si>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</si>
  <si>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</si>
  <si>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</si>
  <si>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</si>
  <si>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</si>
  <si>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</si>
  <si>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</si>
  <si>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</si>
  <si>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</si>
  <si>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</si>
  <si>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</si>
  <si>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</si>
  <si>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</si>
  <si>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</si>
  <si>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</si>
  <si>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</si>
  <si>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</si>
  <si>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</si>
  <si>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</si>
  <si>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</si>
  <si>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</si>
  <si>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</si>
  <si>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</si>
  <si>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</si>
  <si>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</si>
  <si>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</si>
  <si>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</si>
  <si>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</si>
  <si>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</si>
  <si>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</si>
  <si>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</si>
  <si>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</si>
  <si>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</si>
  <si>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</si>
  <si>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</si>
  <si>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</si>
  <si>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</si>
  <si>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</si>
  <si>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</si>
  <si>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</si>
  <si>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</si>
  <si>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</si>
  <si>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</si>
  <si>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</si>
  <si>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</si>
  <si>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</si>
  <si>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</si>
  <si>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</si>
  <si>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</si>
  <si>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</si>
  <si>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</si>
  <si>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</si>
  <si>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</si>
  <si>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</si>
  <si>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</si>
  <si>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</si>
  <si>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</si>
  <si>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</si>
  <si>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</si>
  <si>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</si>
  <si>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</si>
  <si>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</si>
  <si>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</si>
  <si>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</si>
  <si>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</si>
  <si>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</si>
  <si>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</si>
  <si>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</si>
  <si>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</si>
  <si>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</si>
  <si>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</si>
  <si>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</si>
  <si>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</si>
  <si>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</si>
  <si>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</si>
  <si>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</si>
  <si>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</si>
  <si>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</si>
  <si>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</si>
  <si>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</si>
  <si>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</si>
  <si>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</si>
  <si>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</si>
  <si>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</si>
  <si>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</si>
  <si>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</si>
  <si>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</si>
  <si>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</si>
  <si>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</si>
  <si>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</si>
  <si>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</si>
  <si>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</si>
  <si>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</si>
  <si>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</si>
  <si>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</si>
  <si>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</si>
  <si>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</si>
  <si>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</si>
  <si>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</si>
  <si>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</si>
  <si>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</si>
  <si>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</si>
  <si>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</si>
  <si>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</si>
  <si>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</si>
  <si>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</si>
  <si>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</si>
  <si>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</si>
  <si>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</si>
  <si>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</si>
  <si>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</si>
  <si>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</si>
  <si>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</si>
  <si>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</si>
  <si>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</si>
  <si>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</si>
  <si>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</si>
  <si>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</si>
  <si>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</si>
  <si>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</si>
  <si>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</si>
  <si>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</si>
  <si>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</si>
  <si>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</si>
  <si>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</si>
  <si>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</si>
  <si>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</si>
  <si>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</si>
  <si>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</si>
  <si>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</si>
  <si>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</si>
  <si>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</si>
  <si>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</si>
  <si>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</si>
  <si>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</si>
  <si>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</si>
  <si>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</si>
  <si>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</si>
  <si>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</si>
  <si>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</si>
  <si>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</si>
  <si>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</si>
  <si>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</si>
  <si>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</si>
  <si>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</si>
  <si>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</si>
  <si>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</si>
  <si>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</si>
  <si>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</si>
  <si>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</si>
  <si>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</si>
  <si>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</si>
  <si>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</si>
  <si>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</si>
  <si>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</si>
  <si>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</si>
  <si>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</si>
  <si>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</si>
  <si>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</si>
  <si>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</si>
  <si>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</si>
  <si>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</si>
  <si>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</si>
  <si>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</si>
  <si>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</si>
  <si>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</si>
  <si>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</si>
  <si>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</si>
  <si>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</si>
  <si>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</si>
  <si>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</si>
  <si>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</si>
  <si>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</si>
  <si>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</si>
  <si>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</si>
  <si>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</si>
  <si>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</si>
  <si>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</si>
  <si>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</si>
  <si>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</si>
  <si>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</si>
  <si>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</si>
  <si>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</si>
  <si>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</si>
  <si>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</si>
  <si>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</si>
  <si>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</si>
  <si>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</si>
  <si>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</si>
  <si>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</si>
  <si>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</si>
  <si>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</si>
  <si>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</si>
  <si>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</si>
  <si>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</si>
  <si>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</si>
  <si>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</si>
  <si>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</si>
  <si>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</si>
  <si>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</si>
  <si>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</si>
  <si>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</si>
  <si>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</si>
  <si>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</si>
  <si>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</si>
  <si>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</si>
  <si>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</si>
  <si>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</si>
  <si>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</si>
  <si>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</si>
  <si>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</si>
  <si>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</si>
  <si>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</si>
  <si>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</si>
  <si>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</si>
  <si>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</si>
  <si>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</si>
  <si>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</si>
  <si>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</si>
  <si>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</si>
  <si>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</si>
  <si>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</si>
  <si>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</si>
  <si>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</si>
  <si>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</si>
  <si>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</si>
  <si>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</si>
  <si>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</si>
  <si>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</si>
  <si>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</si>
  <si>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</si>
  <si>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</si>
  <si>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</si>
  <si>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</si>
  <si>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</si>
  <si>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</si>
  <si>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</si>
  <si>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</si>
  <si>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</si>
  <si>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</si>
  <si>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</si>
  <si>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</si>
  <si>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</si>
  <si>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</si>
  <si>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</si>
  <si>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</si>
  <si>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</si>
  <si>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</si>
  <si>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</si>
  <si>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</si>
  <si>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</si>
  <si>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</si>
  <si>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</si>
  <si>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</si>
  <si>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</si>
  <si>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</si>
  <si>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</si>
  <si>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</si>
  <si>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</si>
  <si>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</si>
  <si>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</si>
  <si>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</si>
  <si>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</si>
  <si>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</si>
  <si>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</si>
  <si>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</si>
  <si>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</si>
  <si>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</si>
  <si>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</si>
  <si>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</si>
  <si>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</si>
  <si>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</si>
  <si>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</si>
  <si>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</si>
  <si>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</si>
  <si>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</si>
  <si>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</si>
  <si>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</si>
  <si>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</si>
  <si>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</si>
  <si>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</si>
  <si>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</si>
  <si>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</si>
  <si>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</si>
  <si>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</si>
  <si>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</si>
  <si>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</si>
  <si>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</si>
  <si>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</si>
  <si>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</si>
  <si>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</si>
  <si>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</si>
  <si>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</si>
  <si>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</si>
  <si>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</si>
  <si>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</si>
  <si>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</si>
  <si>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</si>
  <si>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</si>
  <si>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</si>
  <si>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</si>
  <si>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</si>
  <si>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</si>
  <si>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</si>
  <si>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</si>
  <si>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</si>
  <si>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</si>
  <si>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</si>
  <si>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</si>
  <si>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</si>
  <si>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</si>
  <si>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</si>
  <si>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</si>
  <si>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</si>
  <si>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</si>
  <si>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</si>
  <si>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</si>
  <si>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</si>
  <si>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</si>
  <si>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</si>
  <si>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</si>
  <si>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</si>
  <si>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</si>
  <si>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</si>
  <si>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</si>
  <si>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</si>
  <si>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</si>
  <si>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</si>
  <si>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</si>
  <si>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</si>
  <si>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</si>
  <si>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</si>
  <si>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</si>
  <si>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</si>
  <si>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</si>
  <si>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</si>
  <si>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</si>
  <si>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</si>
  <si>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</si>
  <si>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</si>
  <si>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</si>
  <si>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</si>
  <si>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</si>
  <si>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</si>
  <si>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</si>
  <si>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</si>
  <si>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</si>
  <si>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</si>
  <si>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</si>
  <si>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</si>
  <si>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</si>
  <si>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</si>
  <si>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</si>
  <si>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</si>
  <si>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</si>
  <si>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</si>
  <si>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</si>
  <si>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</si>
  <si>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</si>
  <si>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</si>
  <si>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</si>
  <si>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</si>
  <si>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</si>
  <si>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</si>
  <si>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</si>
  <si>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</si>
  <si>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</si>
  <si>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</si>
  <si>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</si>
  <si>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</si>
  <si>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</si>
  <si>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</si>
  <si>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</si>
  <si>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</si>
  <si>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</si>
  <si>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</si>
  <si>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</si>
  <si>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</si>
  <si>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</si>
  <si>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</si>
  <si>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</si>
  <si>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</si>
  <si>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</si>
  <si>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</si>
  <si>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</si>
  <si>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</si>
  <si>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</si>
  <si>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</si>
  <si>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</si>
  <si>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</si>
  <si>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</si>
  <si>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</si>
  <si>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</si>
  <si>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</si>
  <si>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</si>
  <si>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</si>
  <si>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</si>
  <si>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</si>
  <si>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</si>
  <si>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</si>
  <si>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</si>
  <si>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</si>
  <si>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</si>
  <si>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</si>
  <si>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</si>
  <si>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</si>
  <si>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</si>
  <si>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</si>
  <si>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</si>
  <si>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</si>
  <si>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</si>
  <si>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</si>
  <si>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</si>
  <si>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</si>
  <si>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</si>
  <si>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</si>
  <si>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</si>
  <si>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</si>
  <si>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</si>
  <si>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</si>
  <si>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</si>
  <si>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</si>
  <si>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</si>
  <si>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</si>
  <si>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</si>
  <si>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</si>
  <si>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</si>
  <si>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</si>
  <si>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</si>
  <si>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</si>
  <si>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</si>
  <si>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</si>
  <si>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</si>
  <si>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</si>
  <si>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</si>
  <si>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</si>
  <si>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</si>
  <si>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</si>
  <si>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</si>
  <si>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</si>
  <si>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</si>
  <si>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</si>
  <si>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</si>
  <si>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</si>
  <si>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</si>
  <si>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</si>
  <si>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</si>
  <si>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</si>
  <si>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</si>
  <si>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</si>
  <si>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</si>
  <si>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</si>
  <si>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</si>
  <si>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</si>
  <si>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</si>
  <si>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</si>
  <si>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</si>
  <si>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</si>
  <si>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</si>
  <si>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</si>
  <si>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</si>
  <si>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</si>
  <si>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</si>
  <si>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</si>
  <si>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</si>
  <si>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</si>
  <si>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</si>
  <si>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</si>
  <si>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</si>
  <si>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</si>
  <si>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</si>
  <si>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</si>
  <si>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</si>
  <si>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</si>
  <si>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</si>
  <si>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</si>
  <si>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</si>
  <si>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</si>
  <si>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</si>
  <si>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</si>
  <si>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</si>
  <si>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</si>
  <si>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</si>
  <si>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</si>
  <si>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</si>
  <si>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</si>
  <si>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</si>
  <si>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</si>
  <si>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</si>
  <si>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</si>
  <si>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</si>
  <si>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</si>
  <si>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</si>
  <si>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</si>
  <si>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</si>
  <si>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</si>
  <si>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</si>
  <si>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</si>
  <si>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</si>
  <si>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</si>
  <si>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</si>
  <si>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</si>
  <si>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</si>
  <si>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</si>
  <si>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</si>
  <si>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</si>
  <si>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</si>
  <si>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</si>
  <si>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</si>
  <si>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</si>
  <si>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</si>
  <si>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</si>
  <si>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</si>
  <si>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</si>
  <si>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</si>
  <si>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</si>
  <si>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</si>
  <si>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</si>
  <si>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</si>
  <si>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</si>
  <si>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</si>
  <si>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</si>
  <si>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</si>
  <si>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</si>
  <si>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</si>
  <si>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</si>
  <si>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</si>
  <si>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</si>
  <si>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</si>
  <si>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</si>
  <si>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</si>
  <si>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</si>
  <si>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</si>
  <si>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</si>
  <si>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</si>
  <si>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</si>
  <si>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</si>
  <si>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</si>
  <si>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</si>
  <si>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</si>
  <si>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</si>
  <si>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</si>
  <si>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</si>
  <si>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</si>
  <si>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</si>
  <si>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</si>
  <si>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</si>
  <si>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</si>
  <si>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</si>
  <si>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</si>
  <si>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</si>
  <si>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</si>
  <si>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</si>
  <si>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</si>
  <si>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</si>
  <si>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</si>
  <si>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</si>
  <si>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</si>
  <si>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</si>
  <si>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</si>
  <si>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</si>
  <si>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</si>
  <si>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</si>
  <si>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</si>
  <si>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</si>
  <si>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</si>
  <si>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</si>
  <si>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</si>
  <si>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</si>
  <si>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</si>
  <si>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</si>
  <si>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</si>
  <si>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</si>
  <si>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</si>
  <si>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</si>
  <si>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</si>
  <si>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</si>
  <si>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</si>
  <si>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</si>
  <si>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</si>
  <si>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</si>
  <si>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</si>
  <si>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</si>
  <si>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</si>
  <si>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</si>
  <si>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</si>
  <si>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</si>
  <si>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</si>
  <si>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</si>
  <si>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</si>
  <si>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</si>
  <si>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</si>
  <si>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</si>
  <si>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</si>
  <si>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</si>
  <si>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</si>
  <si>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</si>
  <si>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</si>
  <si>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</si>
  <si>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</si>
  <si>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</si>
  <si>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</si>
  <si>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</si>
  <si>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</si>
  <si>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</si>
  <si>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</si>
  <si>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</si>
  <si>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</si>
  <si>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</si>
  <si>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</si>
  <si>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</si>
  <si>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</si>
  <si>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</si>
  <si>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</si>
  <si>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</si>
  <si>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</si>
  <si>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</si>
  <si>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</si>
  <si>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</si>
  <si>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</si>
  <si>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</si>
  <si>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</si>
  <si>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</si>
  <si>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</si>
  <si>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</si>
  <si>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</si>
  <si>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</si>
  <si>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</si>
  <si>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</si>
  <si>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</si>
  <si>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</si>
  <si>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</si>
  <si>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</si>
  <si>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</si>
  <si>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</si>
  <si>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</si>
  <si>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</si>
  <si>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</si>
  <si>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</si>
  <si>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</si>
  <si>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</si>
  <si>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</si>
  <si>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</si>
  <si>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</si>
  <si>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</si>
  <si>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</si>
  <si>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</si>
  <si>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</si>
  <si>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</si>
  <si>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</si>
  <si>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</si>
  <si>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</si>
  <si>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</si>
  <si>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</si>
  <si>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</si>
  <si>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</si>
  <si>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</si>
  <si>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</si>
  <si>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</si>
  <si>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</si>
  <si>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</si>
  <si>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</si>
  <si>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</si>
  <si>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</si>
  <si>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</si>
  <si>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</si>
  <si>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</si>
  <si>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</si>
  <si>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</si>
  <si>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</si>
  <si>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</si>
  <si>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</si>
  <si>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</si>
  <si>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</si>
  <si>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</si>
  <si>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</si>
  <si>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</si>
  <si>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</si>
  <si>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</si>
  <si>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</si>
  <si>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</si>
  <si>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</si>
  <si>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</si>
  <si>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</si>
  <si>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</si>
  <si>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</si>
  <si>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</si>
  <si>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</si>
  <si>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</si>
  <si>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</si>
  <si>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</si>
  <si>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</si>
  <si>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</si>
  <si>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</si>
  <si>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</si>
  <si>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</si>
  <si>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</si>
  <si>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</si>
  <si>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</si>
  <si>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</si>
  <si>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</si>
  <si>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</si>
  <si>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</si>
  <si>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</si>
  <si>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</si>
  <si>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</si>
  <si>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</si>
  <si>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</si>
  <si>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</si>
  <si>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</si>
  <si>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</si>
  <si>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</si>
  <si>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</si>
  <si>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</si>
  <si>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</si>
  <si>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</si>
  <si>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</si>
  <si>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</si>
  <si>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</si>
  <si>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</si>
  <si>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</si>
  <si>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</si>
  <si>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</si>
  <si>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</si>
  <si>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</si>
  <si>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</si>
  <si>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</si>
  <si>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</si>
  <si>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</si>
  <si>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</si>
  <si>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</si>
  <si>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</si>
  <si>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</si>
  <si>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</si>
  <si>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</si>
  <si>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</si>
  <si>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</si>
  <si>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</si>
  <si>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</si>
  <si>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</si>
  <si>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</si>
  <si>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</si>
  <si>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</si>
  <si>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</si>
  <si>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</si>
  <si>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</si>
  <si>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</si>
  <si>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</si>
  <si>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</si>
  <si>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</si>
  <si>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</si>
  <si>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</si>
  <si>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</si>
  <si>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</si>
  <si>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</si>
  <si>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</si>
  <si>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</si>
  <si>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</si>
  <si>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</si>
  <si>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</si>
  <si>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</si>
  <si>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</si>
  <si>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</si>
  <si>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</si>
  <si>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</si>
  <si>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</si>
  <si>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</si>
  <si>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</si>
  <si>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</si>
  <si>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</si>
  <si>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</si>
  <si>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</si>
  <si>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</si>
  <si>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</si>
  <si>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</si>
  <si>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</si>
  <si>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</si>
  <si>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</si>
  <si>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</si>
  <si>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</si>
  <si>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</si>
  <si>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</si>
  <si>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</si>
  <si>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</si>
  <si>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</si>
  <si>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</si>
  <si>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</si>
  <si>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</si>
  <si>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</si>
  <si>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</si>
  <si>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</si>
  <si>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</si>
  <si>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</si>
  <si>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</si>
  <si>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</si>
  <si>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</si>
  <si>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</si>
  <si>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</si>
  <si>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</si>
  <si>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</si>
  <si>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</si>
  <si>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</si>
  <si>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</si>
  <si>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</si>
  <si>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</si>
  <si>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</si>
  <si>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</si>
  <si>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</si>
  <si>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</si>
  <si>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</si>
  <si>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</si>
  <si>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</si>
  <si>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</si>
  <si>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</si>
  <si>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</si>
  <si>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</si>
  <si>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</si>
  <si>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</si>
  <si>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</si>
  <si>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</si>
  <si>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</si>
  <si>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</si>
  <si>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</si>
  <si>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</si>
  <si>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</si>
  <si>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</si>
  <si>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</si>
  <si>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</si>
  <si>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</si>
  <si>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</si>
  <si>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</si>
  <si>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</si>
  <si>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</si>
  <si>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</si>
  <si>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</si>
  <si>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</si>
  <si>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</si>
  <si>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</si>
  <si>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</si>
  <si>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</si>
  <si>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</si>
  <si>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</si>
  <si>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</si>
  <si>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</si>
  <si>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</si>
  <si>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</si>
  <si>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</si>
  <si>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</si>
  <si>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</si>
  <si>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</si>
  <si>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</si>
  <si>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</si>
  <si>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</si>
  <si>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</si>
  <si>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</si>
  <si>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</si>
  <si>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</si>
  <si>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</si>
  <si>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</si>
  <si>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</si>
  <si>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</si>
  <si>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</si>
  <si>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</si>
  <si>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</si>
  <si>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</si>
  <si>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</si>
  <si>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</si>
  <si>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</si>
  <si>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</si>
  <si>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</si>
  <si>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</si>
  <si>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</si>
  <si>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</si>
  <si>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</si>
  <si>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</si>
  <si>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</si>
  <si>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</si>
  <si>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</si>
  <si>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</si>
  <si>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</si>
  <si>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</si>
  <si>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</si>
  <si>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</si>
  <si>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</si>
  <si>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</si>
  <si>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</si>
  <si>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</si>
  <si>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</si>
  <si>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</si>
  <si>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</si>
  <si>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</si>
  <si>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</si>
  <si>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</si>
  <si>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</si>
  <si>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</si>
  <si>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</si>
  <si>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</si>
  <si>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</si>
  <si>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</si>
  <si>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</si>
  <si>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</si>
  <si>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</si>
  <si>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</si>
  <si>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</si>
  <si>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</si>
  <si>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</si>
  <si>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</si>
  <si>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</si>
  <si>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</si>
  <si>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</si>
  <si>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</si>
  <si>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</si>
  <si>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</si>
  <si>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</si>
  <si>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</si>
  <si>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</si>
  <si>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</si>
  <si>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</si>
  <si>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</si>
  <si>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</si>
  <si>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</si>
  <si>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</si>
  <si>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</si>
  <si>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</si>
  <si>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</si>
  <si>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</si>
  <si>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</si>
  <si>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</si>
  <si>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</si>
  <si>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</si>
  <si>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</si>
  <si>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</si>
  <si>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</si>
  <si>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</si>
  <si>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</si>
  <si>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</si>
  <si>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</si>
  <si>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</si>
  <si>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</si>
  <si>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</si>
  <si>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</si>
  <si>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</si>
  <si>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</si>
  <si>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</si>
  <si>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</si>
  <si>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</si>
  <si>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</si>
  <si>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</si>
  <si>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</si>
  <si>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</si>
  <si>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</si>
  <si>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</si>
  <si>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</si>
  <si>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</si>
  <si>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</si>
  <si>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</si>
  <si>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</si>
  <si>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</si>
  <si>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</si>
  <si>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</si>
  <si>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</si>
  <si>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</si>
  <si>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</si>
  <si>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</si>
  <si>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</si>
  <si>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</si>
  <si>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</si>
  <si>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</si>
  <si>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</si>
  <si>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</si>
  <si>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</si>
  <si>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</si>
  <si>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</si>
  <si>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</si>
  <si>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</si>
  <si>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</si>
  <si>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</si>
  <si>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</si>
  <si>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</si>
  <si>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</si>
  <si>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</si>
  <si>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</si>
  <si>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</si>
  <si>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</si>
  <si>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</si>
  <si>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</si>
  <si>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</si>
  <si>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</si>
  <si>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</si>
  <si>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</si>
  <si>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</si>
  <si>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</si>
  <si>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</si>
  <si>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</si>
  <si>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</si>
  <si>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</si>
  <si>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</si>
  <si>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</si>
  <si>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</si>
  <si>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</si>
  <si>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</si>
  <si>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</si>
  <si>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</si>
  <si>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</si>
  <si>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</si>
  <si>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</si>
  <si>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</si>
  <si>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</si>
  <si>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</si>
  <si>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</si>
  <si>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</si>
  <si>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</si>
  <si>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</si>
  <si>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</si>
  <si>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</si>
  <si>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</si>
  <si>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</si>
  <si>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</si>
  <si>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</si>
  <si>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</si>
  <si>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</si>
  <si>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</si>
  <si>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</si>
  <si>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</si>
  <si>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</si>
  <si>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</si>
  <si>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</si>
  <si>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</si>
  <si>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</si>
  <si>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</si>
  <si>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</si>
  <si>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</si>
  <si>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</si>
  <si>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</si>
  <si>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</si>
  <si>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</si>
  <si>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</si>
  <si>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</si>
  <si>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</si>
  <si>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</si>
  <si>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</si>
  <si>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</si>
  <si>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</si>
  <si>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</si>
  <si>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</si>
  <si>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</si>
  <si>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</si>
  <si>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</si>
  <si>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</si>
  <si>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</si>
  <si>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</si>
  <si>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</si>
  <si>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</si>
  <si>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</si>
  <si>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</si>
  <si>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</si>
  <si>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</si>
  <si>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</si>
  <si>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</si>
  <si>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</si>
  <si>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</si>
  <si>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</si>
  <si>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</si>
  <si>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</si>
  <si>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</si>
  <si>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</si>
  <si>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</si>
  <si>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</si>
  <si>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</si>
  <si>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</si>
  <si>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</si>
  <si>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</si>
  <si>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</si>
  <si>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</si>
  <si>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</si>
  <si>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</si>
  <si>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</si>
  <si>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</si>
  <si>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</si>
  <si>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</si>
  <si>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</si>
  <si>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</si>
  <si>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</si>
  <si>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</si>
  <si>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</si>
  <si>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</si>
  <si>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</si>
  <si>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</si>
  <si>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</si>
  <si>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</si>
  <si>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</si>
  <si>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</si>
  <si>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</si>
  <si>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</si>
  <si>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</si>
  <si>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</si>
  <si>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</si>
  <si>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</si>
  <si>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</si>
  <si>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</si>
  <si>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</si>
  <si>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</si>
  <si>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</si>
  <si>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</si>
  <si>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</si>
  <si>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</si>
  <si>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</si>
  <si>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</si>
  <si>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</si>
  <si>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</si>
  <si>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</si>
  <si>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</si>
  <si>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</si>
  <si>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</si>
  <si>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</si>
  <si>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</si>
  <si>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</si>
  <si>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</si>
  <si>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</si>
  <si>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</si>
  <si>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</si>
  <si>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</si>
  <si>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</si>
  <si>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</si>
  <si>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</si>
  <si>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</si>
  <si>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</si>
  <si>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</si>
  <si>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</si>
  <si>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</si>
  <si>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</si>
  <si>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</si>
  <si>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</si>
  <si>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</si>
  <si>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</si>
  <si>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</si>
  <si>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</si>
  <si>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</si>
  <si>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</si>
  <si>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</si>
  <si>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</si>
  <si>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</si>
  <si>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</si>
  <si>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</si>
  <si>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</si>
  <si>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</si>
  <si>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</si>
  <si>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</si>
  <si>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</si>
  <si>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</si>
  <si>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</si>
  <si>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</si>
  <si>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</si>
  <si>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</si>
  <si>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</si>
  <si>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</si>
  <si>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</si>
  <si>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</si>
  <si>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</si>
  <si>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</si>
  <si>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</si>
  <si>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</si>
  <si>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</si>
  <si>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</si>
  <si>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</si>
  <si>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</si>
  <si>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</si>
  <si>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</si>
  <si>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</si>
  <si>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</si>
  <si>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</si>
  <si>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</si>
  <si>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</si>
  <si>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</si>
  <si>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</si>
  <si>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</si>
  <si>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</si>
  <si>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</si>
  <si>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</si>
  <si>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</si>
  <si>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</si>
  <si>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</si>
  <si>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</si>
  <si>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</si>
  <si>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</si>
  <si>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</si>
  <si>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</si>
  <si>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</si>
  <si>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</si>
  <si>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</si>
  <si>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</si>
  <si>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</si>
  <si>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</si>
  <si>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</si>
  <si>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</si>
  <si>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</si>
  <si>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</si>
  <si>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</si>
  <si>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</si>
  <si>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</si>
  <si>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</si>
  <si>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</si>
  <si>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</si>
  <si>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</si>
  <si>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</si>
  <si>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</si>
  <si>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</si>
  <si>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</si>
  <si>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</si>
  <si>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</si>
  <si>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</si>
  <si>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</si>
  <si>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</si>
  <si>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</si>
  <si>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</si>
  <si>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</si>
  <si>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</si>
  <si>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</si>
  <si>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</si>
  <si>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</si>
  <si>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</si>
  <si>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</si>
  <si>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</si>
  <si>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</si>
  <si>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</si>
  <si>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</si>
  <si>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</si>
  <si>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</si>
  <si>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</si>
  <si>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</si>
  <si>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</si>
  <si>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</si>
  <si>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</si>
  <si>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</si>
  <si>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</si>
  <si>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</si>
  <si>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</si>
  <si>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</si>
  <si>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</si>
  <si>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</si>
  <si>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</si>
  <si>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</si>
  <si>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</si>
  <si>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</si>
  <si>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</si>
  <si>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</si>
  <si>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</si>
  <si>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</si>
  <si>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</si>
  <si>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</si>
  <si>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</si>
  <si>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</si>
  <si>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</si>
  <si>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</si>
  <si>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</si>
  <si>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</si>
  <si>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</si>
  <si>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</si>
  <si>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</si>
  <si>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</si>
  <si>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</si>
  <si>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</si>
  <si>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</si>
  <si>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</si>
  <si>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</si>
  <si>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</si>
  <si>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</si>
  <si>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</si>
  <si>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</si>
  <si>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</si>
  <si>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</si>
  <si>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</si>
  <si>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</si>
  <si>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</si>
  <si>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</si>
  <si>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</si>
  <si>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</si>
  <si>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</si>
  <si>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</si>
  <si>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</si>
  <si>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</si>
  <si>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</si>
  <si>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</si>
  <si>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</si>
  <si>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</si>
  <si>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</si>
  <si>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</si>
  <si>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</si>
  <si>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</si>
  <si>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</si>
  <si>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</si>
  <si>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</si>
  <si>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</si>
  <si>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</si>
  <si>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</si>
  <si>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</si>
  <si>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</si>
  <si>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</si>
  <si>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</si>
  <si>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</si>
  <si>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</si>
  <si>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</si>
  <si>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</si>
  <si>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</si>
  <si>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</si>
  <si>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</si>
  <si>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</si>
  <si>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</si>
  <si>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</si>
  <si>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</si>
  <si>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</si>
  <si>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</si>
  <si>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</si>
  <si>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</si>
  <si>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</si>
  <si>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</si>
  <si>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</si>
  <si>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</si>
  <si>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</si>
  <si>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</si>
  <si>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</si>
  <si>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</si>
  <si>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</si>
  <si>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</si>
  <si>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</si>
  <si>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</si>
  <si>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</si>
  <si>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</si>
  <si>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</si>
  <si>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</si>
  <si>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</si>
  <si>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</si>
  <si>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</si>
  <si>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</si>
  <si>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</si>
  <si>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</si>
  <si>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</si>
  <si>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</si>
  <si>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</si>
  <si>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</si>
  <si>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</si>
  <si>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</si>
  <si>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</si>
  <si>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</si>
  <si>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</si>
  <si>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</si>
  <si>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</si>
  <si>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</si>
  <si>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</si>
  <si>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</si>
  <si>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</si>
  <si>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</si>
  <si>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</si>
  <si>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</si>
  <si>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</si>
  <si>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</si>
  <si>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</si>
  <si>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</si>
  <si>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</si>
  <si>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</si>
  <si>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</si>
  <si>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</si>
  <si>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</si>
  <si>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</si>
  <si>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</si>
  <si>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</si>
  <si>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</si>
  <si>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</si>
  <si>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</si>
  <si>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</si>
  <si>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</si>
  <si>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</si>
  <si>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</si>
  <si>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</si>
  <si>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</si>
  <si>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</si>
  <si>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</si>
  <si>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</si>
  <si>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</si>
  <si>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</si>
  <si>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</si>
  <si>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</si>
  <si>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</si>
  <si>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</si>
  <si>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</si>
  <si>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</si>
  <si>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</si>
  <si>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</si>
  <si>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</si>
  <si>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</si>
  <si>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</si>
  <si>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</si>
  <si>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</si>
  <si>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</si>
  <si>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</si>
  <si>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</si>
  <si>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</si>
  <si>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</si>
  <si>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</si>
  <si>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</si>
  <si>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</si>
  <si>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</si>
  <si>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</si>
  <si>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</si>
  <si>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</si>
  <si>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</si>
  <si>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</si>
  <si>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</si>
  <si>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</si>
  <si>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</si>
  <si>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</si>
  <si>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</si>
  <si>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</si>
  <si>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</si>
  <si>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</si>
  <si>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</si>
  <si>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</si>
  <si>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</si>
  <si>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</si>
  <si>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</si>
  <si>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</si>
  <si>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</si>
  <si>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</si>
  <si>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</si>
  <si>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</si>
  <si>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</si>
  <si>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</si>
  <si>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</si>
  <si>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</si>
  <si>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</si>
  <si>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</si>
  <si>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</si>
  <si>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</si>
  <si>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</si>
  <si>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</si>
  <si>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</si>
  <si>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</si>
  <si>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</si>
  <si>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</si>
  <si>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</si>
  <si>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</si>
  <si>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</si>
  <si>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</si>
  <si>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</si>
  <si>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</si>
  <si>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</si>
  <si>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</si>
  <si>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</si>
  <si>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</si>
  <si>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</si>
  <si>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</si>
  <si>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</si>
  <si>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</si>
  <si>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</si>
  <si>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</si>
  <si>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</si>
  <si>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</si>
  <si>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</si>
  <si>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</si>
  <si>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</si>
  <si>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</si>
  <si>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</si>
  <si>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</si>
  <si>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</si>
  <si>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</si>
  <si>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</si>
  <si>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</si>
  <si>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</si>
  <si>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</si>
  <si>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</si>
  <si>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</si>
  <si>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</si>
  <si>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</si>
  <si>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</si>
  <si>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</si>
  <si>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</si>
  <si>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</si>
  <si>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</si>
  <si>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</si>
  <si>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</si>
  <si>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</si>
  <si>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</si>
  <si>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</si>
  <si>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</si>
  <si>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</si>
  <si>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</si>
  <si>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</si>
  <si>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</si>
  <si>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</si>
  <si>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</si>
  <si>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</si>
  <si>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</si>
  <si>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</si>
  <si>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</si>
  <si>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</si>
  <si>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</si>
  <si>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</si>
  <si>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</si>
  <si>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</si>
  <si>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</si>
  <si>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</si>
  <si>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</si>
  <si>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</si>
  <si>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</si>
  <si>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</si>
  <si>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</si>
  <si>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</si>
  <si>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</si>
  <si>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</si>
  <si>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</si>
  <si>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</si>
  <si>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</si>
  <si>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</si>
  <si>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</si>
  <si>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</si>
  <si>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</si>
  <si>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</si>
  <si>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</si>
  <si>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</si>
  <si>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</si>
  <si>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</si>
  <si>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</si>
  <si>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</si>
  <si>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</si>
  <si>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</si>
  <si>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</si>
  <si>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</si>
  <si>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</si>
  <si>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</si>
  <si>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</si>
  <si>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</si>
  <si>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</si>
  <si>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</si>
  <si>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</si>
  <si>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</si>
  <si>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</si>
  <si>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</si>
  <si>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</si>
  <si>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</si>
  <si>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</si>
  <si>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</si>
  <si>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</si>
  <si>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</si>
  <si>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</si>
  <si>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</si>
  <si>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</si>
  <si>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</si>
  <si>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</si>
  <si>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</si>
  <si>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</si>
  <si>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</si>
  <si>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</si>
  <si>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</si>
  <si>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</si>
  <si>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</si>
  <si>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</si>
  <si>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</si>
  <si>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</si>
  <si>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</si>
  <si>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</si>
  <si>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</si>
  <si>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</si>
  <si>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</si>
  <si>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</si>
  <si>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</si>
  <si>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</si>
  <si>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</si>
  <si>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</si>
  <si>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</si>
  <si>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</si>
  <si>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</si>
  <si>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</si>
  <si>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</si>
  <si>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</si>
  <si>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</si>
  <si>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</si>
  <si>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</si>
  <si>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</si>
  <si>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</si>
  <si>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</si>
  <si>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</si>
  <si>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</si>
  <si>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</si>
  <si>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</si>
  <si>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</si>
  <si>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</si>
  <si>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</si>
  <si>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</si>
  <si>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</si>
  <si>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</si>
  <si>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</si>
  <si>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</si>
  <si>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</si>
  <si>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</si>
  <si>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</si>
  <si>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</si>
  <si>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</si>
  <si>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</si>
  <si>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</si>
  <si>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</si>
  <si>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</si>
  <si>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</si>
  <si>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</si>
  <si>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</si>
  <si>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</si>
  <si>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</si>
  <si>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</si>
  <si>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</si>
  <si>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</si>
  <si>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</si>
  <si>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</si>
  <si>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</si>
  <si>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</si>
  <si>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</si>
  <si>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</si>
  <si>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</si>
  <si>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</si>
  <si>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</si>
  <si>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</si>
  <si>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</si>
  <si>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</si>
  <si>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</si>
  <si>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</si>
  <si>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</si>
  <si>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</si>
  <si>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</si>
  <si>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</si>
  <si>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</si>
  <si>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</si>
  <si>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</si>
  <si>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</si>
  <si>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</si>
  <si>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</si>
  <si>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</si>
  <si>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</si>
  <si>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</si>
  <si>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</si>
  <si>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</si>
  <si>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</si>
  <si>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</si>
  <si>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</si>
  <si>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</si>
  <si>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</si>
  <si>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</si>
  <si>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</si>
  <si>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</si>
  <si>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</si>
  <si>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</si>
  <si>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</si>
  <si>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</si>
  <si>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</si>
  <si>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</si>
  <si>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</si>
  <si>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</si>
  <si>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</si>
  <si>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</si>
  <si>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</si>
  <si>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</si>
  <si>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</si>
  <si>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</si>
  <si>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</si>
  <si>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</si>
  <si>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</si>
  <si>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</si>
  <si>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</si>
  <si>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</si>
  <si>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</si>
  <si>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</si>
  <si>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</si>
  <si>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</si>
  <si>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</si>
  <si>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</si>
  <si>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</si>
  <si>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</si>
  <si>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</si>
  <si>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</si>
  <si>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</si>
  <si>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</si>
  <si>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</si>
  <si>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</si>
  <si>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</si>
  <si>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</si>
  <si>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</si>
  <si>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</si>
  <si>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</si>
  <si>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</si>
  <si>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</si>
  <si>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</si>
  <si>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</si>
  <si>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</si>
  <si>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</si>
  <si>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</si>
  <si>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</si>
  <si>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</si>
  <si>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</si>
  <si>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</si>
  <si>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</si>
  <si>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</si>
  <si>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</si>
  <si>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</si>
  <si>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</si>
  <si>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</si>
  <si>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</si>
  <si>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</si>
  <si>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</si>
  <si>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</si>
  <si>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</si>
  <si>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</si>
  <si>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</si>
  <si>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</si>
  <si>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</si>
  <si>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</si>
  <si>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</si>
  <si>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</si>
  <si>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</si>
  <si>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</si>
  <si>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</si>
  <si>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</si>
  <si>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</si>
  <si>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</si>
  <si>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</si>
  <si>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</si>
  <si>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</si>
  <si>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</si>
  <si>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</si>
  <si>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</si>
  <si>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</si>
  <si>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</si>
  <si>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</si>
  <si>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</si>
  <si>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</si>
  <si>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</si>
  <si>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</si>
  <si>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</si>
  <si>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</si>
  <si>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</si>
  <si>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</si>
  <si>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</si>
  <si>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</si>
  <si>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</si>
  <si>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</si>
  <si>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</si>
  <si>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</si>
  <si>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</si>
  <si>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</si>
  <si>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</si>
  <si>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</si>
  <si>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</si>
  <si>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</si>
  <si>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</si>
  <si>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</si>
  <si>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</si>
  <si>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</si>
  <si>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</si>
  <si>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</si>
  <si>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</si>
  <si>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</si>
  <si>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</si>
  <si>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</si>
  <si>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</si>
  <si>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</si>
  <si>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</si>
  <si>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</si>
  <si>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</si>
  <si>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</si>
  <si>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</si>
  <si>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</si>
  <si>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</si>
  <si>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</si>
  <si>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</si>
  <si>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</si>
  <si>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</si>
  <si>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</si>
  <si>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</si>
  <si>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</si>
  <si>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</si>
  <si>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</si>
  <si>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</si>
  <si>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</si>
  <si>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</si>
  <si>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</si>
  <si>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</si>
  <si>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</si>
  <si>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</si>
  <si>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</si>
  <si>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</si>
  <si>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</si>
  <si>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</si>
  <si>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</si>
  <si>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</si>
  <si>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</si>
  <si>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</si>
  <si>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</si>
  <si>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</si>
  <si>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</si>
  <si>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</si>
  <si>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</si>
  <si>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</si>
  <si>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</si>
  <si>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</si>
  <si>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</si>
  <si>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</si>
  <si>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</si>
  <si>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</si>
  <si>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</si>
  <si>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</si>
  <si>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</si>
  <si>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</si>
  <si>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</si>
  <si>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</si>
  <si>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</si>
  <si>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</si>
  <si>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</si>
  <si>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</si>
  <si>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</si>
  <si>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</si>
  <si>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</si>
  <si>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</si>
  <si>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</si>
  <si>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</si>
  <si>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</si>
  <si>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</si>
  <si>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</si>
  <si>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</si>
  <si>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</si>
  <si>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</si>
  <si>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</si>
  <si>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</si>
  <si>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</si>
  <si>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</si>
  <si>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</si>
  <si>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</si>
  <si>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</si>
  <si>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</si>
  <si>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</si>
  <si>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</si>
  <si>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</si>
  <si>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</si>
  <si>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</si>
  <si>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</si>
  <si>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</si>
  <si>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</si>
  <si>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</si>
  <si>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</si>
  <si>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</si>
  <si>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</si>
  <si>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</si>
  <si>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</si>
  <si>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</si>
  <si>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</si>
  <si>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</si>
  <si>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</si>
  <si>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</si>
  <si>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</si>
  <si>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</si>
  <si>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</si>
  <si>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</si>
  <si>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</si>
  <si>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</si>
  <si>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</si>
  <si>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</si>
  <si>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</si>
  <si>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</si>
  <si>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</si>
  <si>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</si>
  <si>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</si>
  <si>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</si>
  <si>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</si>
  <si>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</si>
  <si>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</si>
  <si>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</si>
  <si>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</si>
  <si>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</si>
  <si>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</si>
  <si>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</si>
  <si>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</si>
  <si>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</si>
  <si>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</si>
  <si>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</si>
  <si>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</si>
  <si>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</si>
  <si>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</si>
  <si>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</si>
  <si>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</si>
  <si>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</si>
  <si>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</si>
  <si>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</si>
  <si>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</si>
  <si>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</si>
  <si>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</si>
  <si>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</si>
  <si>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</si>
  <si>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</si>
  <si>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</si>
  <si>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</si>
  <si>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</si>
  <si>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</si>
  <si>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</si>
  <si>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</si>
  <si>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</si>
  <si>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</si>
  <si>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</si>
  <si>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</si>
  <si>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</si>
  <si>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</si>
  <si>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</si>
  <si>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</si>
  <si>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</si>
  <si>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</si>
  <si>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</si>
  <si>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</si>
  <si>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</si>
  <si>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</si>
  <si>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</si>
  <si>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</si>
  <si>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</si>
  <si>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</si>
  <si>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</si>
  <si>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</si>
  <si>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</si>
  <si>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</si>
  <si>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</si>
  <si>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</si>
  <si>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</si>
  <si>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</si>
  <si>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</si>
  <si>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</si>
  <si>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</si>
  <si>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</si>
  <si>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</si>
  <si>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</si>
  <si>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</si>
  <si>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</si>
  <si>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</si>
  <si>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</si>
  <si>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</si>
  <si>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</si>
  <si>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</si>
  <si>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</si>
  <si>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</si>
  <si>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</si>
  <si>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</si>
  <si>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</si>
  <si>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</si>
  <si>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</si>
  <si>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</si>
  <si>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</si>
  <si>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</si>
  <si>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</si>
  <si>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</si>
  <si>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</si>
  <si>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</si>
  <si>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</si>
  <si>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</si>
  <si>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</si>
  <si>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</si>
  <si>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</si>
  <si>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</si>
  <si>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</si>
  <si>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</si>
  <si>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</si>
  <si>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</si>
  <si>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</si>
  <si>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</si>
  <si>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</si>
  <si>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</si>
  <si>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</si>
  <si>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</si>
  <si>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</si>
  <si>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</si>
  <si>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</si>
  <si>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</si>
  <si>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</si>
  <si>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</si>
  <si>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</si>
  <si>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</si>
  <si>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</si>
  <si>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</si>
  <si>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</si>
  <si>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</si>
  <si>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</si>
  <si>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</si>
  <si>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</si>
  <si>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</si>
  <si>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</si>
  <si>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</si>
  <si>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</si>
  <si>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</si>
  <si>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</si>
  <si>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</si>
  <si>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</si>
  <si>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</si>
  <si>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</si>
  <si>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</si>
  <si>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</si>
  <si>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</si>
  <si>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</si>
  <si>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</si>
  <si>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</si>
  <si>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</si>
  <si>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</si>
  <si>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</si>
  <si>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</si>
  <si>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</si>
  <si>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</si>
  <si>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</si>
  <si>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</si>
  <si>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</si>
  <si>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</si>
  <si>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</si>
  <si>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</si>
  <si>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</si>
  <si>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</si>
  <si>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</si>
  <si>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</si>
  <si>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</si>
  <si>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</si>
  <si>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</si>
  <si>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</si>
  <si>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</si>
  <si>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</si>
  <si>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</si>
  <si>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</si>
  <si>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</si>
  <si>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</si>
  <si>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</si>
  <si>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</si>
  <si>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</si>
  <si>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</si>
  <si>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</si>
  <si>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</si>
  <si>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</si>
  <si>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</si>
  <si>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</si>
  <si>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</si>
  <si>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</si>
  <si>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</si>
  <si>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</si>
  <si>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</si>
  <si>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</si>
  <si>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</si>
  <si>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</si>
  <si>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</si>
  <si>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</si>
  <si>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</si>
  <si>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</si>
  <si>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</si>
  <si>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</si>
  <si>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</si>
  <si>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</si>
  <si>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</si>
  <si>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</si>
  <si>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</si>
  <si>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</si>
  <si>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</si>
  <si>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</si>
  <si>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</si>
  <si>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</si>
  <si>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</si>
  <si>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</si>
  <si>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</si>
  <si>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</si>
  <si>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</si>
  <si>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</si>
  <si>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</si>
  <si>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</si>
  <si>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</si>
  <si>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</si>
  <si>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</si>
  <si>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</si>
  <si>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</si>
  <si>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</si>
  <si>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</si>
  <si>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</si>
  <si>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</si>
  <si>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</si>
  <si>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</si>
  <si>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</si>
  <si>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</si>
  <si>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</si>
  <si>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</si>
  <si>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</si>
  <si>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</si>
  <si>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</si>
  <si>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</si>
  <si>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</si>
  <si>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</si>
  <si>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</si>
  <si>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</si>
  <si>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</si>
  <si>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</si>
  <si>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</si>
  <si>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</si>
  <si>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</si>
  <si>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</si>
  <si>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</si>
  <si>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</si>
  <si>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</si>
  <si>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</si>
  <si>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</si>
  <si>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</si>
  <si>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</si>
  <si>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</si>
  <si>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</si>
  <si>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</si>
  <si>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</si>
  <si>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</si>
  <si>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</si>
  <si>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</si>
  <si>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</si>
  <si>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</si>
  <si>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</si>
  <si>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</si>
  <si>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</si>
  <si>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</si>
  <si>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</si>
  <si>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</si>
  <si>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</si>
  <si>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</si>
  <si>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</si>
  <si>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</si>
  <si>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</si>
  <si>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</si>
  <si>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</si>
  <si>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</si>
  <si>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</si>
  <si>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</si>
  <si>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</si>
  <si>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</si>
  <si>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</si>
  <si>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</si>
  <si>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</si>
  <si>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</si>
  <si>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</si>
  <si>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</si>
  <si>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</si>
  <si>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</si>
  <si>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</si>
  <si>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</si>
  <si>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</si>
  <si>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</si>
  <si>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</si>
  <si>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</si>
  <si>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</si>
  <si>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</si>
  <si>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</si>
  <si>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</si>
  <si>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</si>
  <si>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</si>
  <si>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</si>
  <si>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</si>
  <si>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</si>
  <si>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</si>
  <si>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</si>
  <si>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</si>
  <si>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</si>
  <si>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</si>
  <si>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</si>
  <si>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</si>
  <si>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</si>
  <si>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</si>
  <si>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</si>
  <si>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</si>
  <si>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</si>
  <si>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</si>
  <si>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</si>
  <si>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</si>
  <si>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</si>
  <si>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</si>
  <si>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</si>
  <si>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</si>
  <si>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</si>
  <si>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</si>
  <si>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</si>
  <si>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</si>
  <si>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</si>
  <si>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</si>
  <si>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</si>
  <si>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</si>
  <si>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</si>
  <si>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</si>
  <si>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</si>
  <si>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</si>
  <si>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</si>
  <si>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</si>
  <si>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</si>
  <si>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</si>
  <si>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</si>
  <si>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</si>
  <si>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</si>
  <si>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</si>
  <si>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</si>
  <si>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</si>
  <si>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</si>
  <si>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</si>
  <si>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</si>
  <si>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</si>
  <si>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</si>
  <si>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</si>
  <si>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</si>
  <si>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</si>
  <si>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</si>
  <si>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</si>
  <si>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</si>
  <si>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</si>
  <si>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</si>
  <si>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</si>
  <si>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</si>
  <si>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</si>
  <si>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</si>
  <si>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</si>
  <si>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</si>
  <si>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</si>
  <si>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</si>
  <si>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</si>
  <si>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</si>
  <si>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</si>
  <si>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</si>
  <si>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</si>
  <si>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</si>
  <si>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</si>
  <si>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</si>
  <si>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</si>
  <si>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</si>
  <si>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</si>
  <si>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</si>
  <si>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</si>
  <si>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</si>
  <si>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</si>
  <si>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</si>
  <si>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</si>
  <si>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</si>
  <si>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</si>
  <si>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</si>
  <si>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</si>
  <si>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</si>
  <si>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</si>
  <si>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</si>
  <si>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</si>
  <si>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</si>
  <si>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</si>
  <si>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</si>
  <si>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</si>
  <si>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</si>
  <si>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</si>
  <si>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</si>
  <si>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</si>
  <si>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</si>
  <si>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</si>
  <si>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</si>
  <si>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</si>
  <si>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</si>
  <si>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</si>
  <si>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</si>
  <si>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</si>
  <si>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</si>
  <si>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</si>
  <si>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</si>
  <si>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</si>
  <si>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</si>
  <si>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</si>
  <si>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</si>
  <si>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</si>
  <si>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</si>
  <si>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</si>
  <si>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</si>
  <si>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</si>
  <si>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</si>
  <si>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</si>
  <si>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</si>
  <si>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</si>
  <si>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</si>
  <si>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</si>
  <si>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</si>
  <si>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</si>
  <si>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</si>
  <si>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</si>
  <si>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</si>
  <si>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</si>
  <si>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</si>
  <si>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</si>
  <si>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</si>
  <si>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</si>
  <si>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</si>
  <si>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</si>
  <si>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</si>
  <si>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</si>
  <si>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</si>
  <si>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</si>
  <si>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</si>
  <si>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</si>
  <si>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</si>
  <si>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</si>
  <si>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</si>
  <si>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</si>
  <si>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</si>
  <si>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</si>
  <si>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</si>
  <si>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</si>
  <si>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</si>
  <si>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</si>
  <si>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</si>
  <si>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</si>
  <si>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</si>
  <si>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</si>
  <si>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</si>
  <si>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</si>
  <si>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</si>
  <si>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</si>
  <si>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</si>
  <si>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</si>
  <si>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</si>
  <si>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</si>
  <si>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</si>
  <si>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</si>
  <si>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</si>
  <si>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</si>
  <si>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</si>
  <si>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</si>
  <si>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</si>
  <si>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</si>
  <si>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</si>
  <si>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</si>
  <si>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</si>
  <si>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</si>
  <si>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</si>
  <si>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</si>
  <si>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</si>
  <si>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</si>
  <si>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</si>
  <si>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</si>
  <si>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</si>
  <si>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</si>
  <si>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</si>
  <si>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</si>
  <si>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</si>
  <si>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</si>
  <si>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</si>
  <si>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</si>
  <si>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</si>
  <si>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</si>
  <si>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</si>
  <si>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</si>
  <si>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</si>
  <si>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</si>
  <si>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</si>
  <si>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</si>
  <si>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</si>
  <si>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</si>
  <si>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</si>
  <si>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</si>
  <si>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</si>
  <si>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</si>
  <si>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</si>
  <si>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</si>
  <si>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</si>
  <si>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</si>
  <si>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</si>
  <si>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</si>
  <si>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</si>
  <si>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</si>
  <si>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</si>
  <si>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</si>
  <si>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</si>
  <si>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</si>
  <si>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</si>
  <si>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</si>
  <si>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</si>
  <si>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</si>
  <si>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</si>
  <si>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</si>
  <si>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</si>
  <si>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</si>
  <si>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</si>
  <si>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</si>
  <si>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</si>
  <si>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</si>
  <si>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</si>
  <si>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</si>
  <si>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</si>
  <si>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</si>
  <si>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</si>
  <si>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</si>
  <si>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</si>
  <si>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</si>
  <si>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</si>
  <si>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</si>
  <si>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</si>
  <si>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</si>
  <si>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</si>
  <si>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</si>
  <si>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</si>
  <si>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</si>
  <si>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</si>
  <si>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</si>
  <si>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</si>
  <si>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</si>
  <si>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</si>
  <si>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</si>
  <si>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</si>
  <si>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</si>
  <si>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</si>
  <si>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</si>
  <si>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</si>
  <si>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</si>
  <si>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</si>
  <si>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</si>
  <si>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</si>
  <si>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</si>
  <si>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</si>
  <si>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</si>
  <si>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</si>
  <si>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</si>
  <si>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</si>
  <si>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</si>
  <si>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</si>
  <si>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</si>
  <si>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</si>
  <si>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</si>
  <si>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</si>
  <si>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</si>
  <si>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</si>
  <si>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</si>
  <si>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</si>
  <si>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</si>
  <si>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</si>
  <si>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</si>
  <si>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</si>
  <si>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</si>
  <si>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</si>
  <si>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</si>
  <si>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</si>
  <si>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</si>
  <si>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</si>
  <si>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</si>
  <si>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</si>
  <si>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</si>
  <si>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</si>
  <si>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</si>
  <si>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</si>
  <si>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</si>
  <si>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</si>
  <si>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</si>
  <si>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</si>
  <si>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</si>
  <si>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</si>
  <si>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</si>
  <si>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</si>
  <si>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</si>
  <si>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</si>
  <si>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</si>
  <si>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</si>
  <si>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</si>
  <si>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</si>
  <si>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</si>
  <si>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</si>
  <si>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</si>
  <si>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</si>
  <si>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</si>
  <si>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</si>
  <si>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</si>
  <si>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</si>
  <si>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</si>
  <si>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</si>
  <si>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</si>
  <si>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</si>
  <si>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</si>
  <si>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</si>
  <si>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</si>
  <si>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</si>
  <si>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</si>
  <si>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</si>
  <si>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</si>
  <si>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</si>
  <si>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</si>
  <si>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</si>
  <si>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</si>
  <si>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</si>
  <si>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</si>
  <si>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</si>
  <si>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</si>
  <si>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</si>
  <si>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</si>
  <si>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</si>
  <si>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</si>
  <si>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</si>
  <si>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</si>
  <si>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</si>
  <si>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</si>
  <si>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</si>
  <si>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</si>
  <si>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</si>
  <si>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</si>
  <si>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</si>
  <si>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</si>
  <si>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</si>
  <si>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</si>
  <si>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</si>
  <si>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</si>
  <si>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</si>
  <si>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</si>
  <si>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</si>
  <si>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</si>
  <si>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</si>
  <si>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</si>
  <si>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</si>
  <si>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</si>
  <si>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</si>
  <si>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</si>
  <si>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</si>
  <si>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</si>
  <si>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</si>
  <si>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</si>
  <si>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</si>
  <si>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</si>
  <si>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</si>
  <si>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</si>
  <si>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</si>
  <si>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</si>
  <si>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</si>
  <si>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</si>
  <si>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</si>
  <si>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</si>
  <si>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</si>
  <si>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</si>
  <si>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</si>
  <si>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</si>
  <si>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</si>
  <si>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</si>
  <si>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</si>
  <si>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</si>
  <si>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</si>
  <si>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</si>
  <si>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</si>
  <si>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</si>
  <si>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</si>
  <si>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</si>
  <si>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</si>
  <si>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</si>
  <si>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</si>
  <si>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</si>
  <si>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</si>
  <si>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</si>
  <si>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</si>
  <si>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</si>
  <si>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</si>
  <si>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</si>
  <si>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</si>
  <si>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</si>
  <si>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</si>
  <si>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</si>
  <si>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</si>
  <si>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</si>
  <si>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</si>
  <si>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</si>
  <si>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</si>
  <si>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</si>
  <si>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</si>
  <si>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</si>
  <si>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</si>
  <si>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</si>
  <si>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</si>
  <si>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</si>
  <si>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</si>
  <si>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</si>
  <si>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</si>
  <si>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</si>
  <si>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</si>
  <si>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</si>
  <si>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</si>
  <si>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</si>
  <si>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</si>
  <si>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</si>
  <si>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</si>
  <si>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</si>
  <si>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</si>
  <si>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</si>
  <si>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</si>
  <si>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</si>
  <si>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</si>
  <si>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</si>
  <si>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</si>
  <si>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</si>
  <si>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</si>
  <si>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</si>
  <si>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</si>
  <si>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</si>
  <si>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</si>
  <si>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</si>
  <si>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</si>
  <si>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</si>
  <si>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</si>
  <si>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</si>
  <si>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</si>
  <si>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</si>
  <si>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</si>
  <si>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</si>
  <si>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</si>
  <si>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</si>
  <si>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</si>
  <si>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</si>
  <si>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</si>
  <si>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</si>
  <si>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</si>
  <si>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</si>
  <si>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</si>
  <si>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</si>
  <si>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</si>
  <si>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</si>
  <si>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</si>
  <si>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</si>
  <si>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</si>
  <si>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</si>
  <si>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</si>
  <si>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</si>
  <si>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</si>
  <si>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</si>
  <si>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</si>
  <si>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</si>
  <si>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</si>
  <si>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</si>
  <si>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</si>
  <si>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</si>
  <si>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</si>
  <si>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</si>
  <si>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</si>
  <si>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</si>
  <si>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</si>
  <si>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</si>
  <si>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</si>
  <si>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</si>
  <si>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</si>
  <si>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</si>
  <si>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</si>
  <si>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</si>
  <si>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</si>
  <si>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</si>
  <si>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</si>
  <si>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</si>
  <si>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</si>
  <si>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</si>
  <si>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</si>
  <si>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</si>
  <si>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</si>
  <si>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</si>
  <si>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</si>
  <si>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</si>
  <si>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</si>
  <si>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</si>
  <si>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</si>
  <si>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</si>
  <si>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</si>
  <si>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</si>
  <si>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</si>
  <si>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</si>
  <si>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</si>
  <si>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</si>
  <si>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</si>
  <si>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</si>
  <si>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</si>
  <si>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</si>
  <si>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</si>
  <si>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</si>
  <si>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</si>
  <si>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</si>
  <si>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</si>
  <si>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</si>
  <si>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</si>
  <si>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</si>
  <si>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</si>
  <si>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</si>
  <si>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</si>
  <si>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</si>
  <si>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</si>
  <si>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</si>
  <si>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</si>
  <si>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</si>
  <si>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</si>
  <si>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</si>
  <si>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</si>
  <si>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</si>
  <si>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</si>
  <si>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</si>
  <si>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</si>
  <si>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</si>
  <si>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</si>
  <si>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</si>
  <si>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</si>
  <si>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</si>
  <si>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</si>
  <si>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</si>
  <si>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</si>
  <si>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</si>
  <si>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</si>
  <si>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</si>
  <si>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</si>
  <si>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</si>
  <si>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</si>
  <si>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</si>
  <si>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</si>
  <si>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</si>
  <si>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</si>
  <si>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</si>
  <si>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</si>
  <si>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</si>
  <si>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</si>
  <si>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</si>
  <si>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</si>
  <si>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</si>
  <si>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</si>
  <si>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</si>
  <si>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</si>
  <si>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</si>
  <si>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</si>
  <si>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</si>
  <si>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</si>
  <si>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</si>
  <si>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</si>
  <si>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</si>
  <si>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</si>
  <si>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</si>
  <si>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</si>
  <si>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</si>
  <si>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</si>
  <si>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</si>
  <si>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</si>
  <si>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</si>
  <si>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</si>
  <si>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</si>
  <si>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</si>
  <si>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</si>
  <si>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</si>
  <si>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</si>
  <si>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</si>
  <si>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</si>
  <si>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</si>
  <si>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</si>
  <si>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</si>
  <si>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</si>
  <si>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</si>
  <si>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</si>
  <si>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</si>
  <si>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</si>
  <si>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</si>
  <si>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</si>
  <si>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</si>
  <si>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</si>
  <si>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</si>
  <si>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</si>
  <si>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</si>
  <si>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</si>
  <si>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</si>
  <si>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</si>
  <si>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</si>
  <si>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</si>
  <si>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</si>
  <si>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</si>
  <si>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</si>
  <si>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</si>
  <si>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</si>
  <si>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</si>
  <si>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</si>
  <si>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</si>
  <si>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</si>
  <si>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</si>
  <si>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</si>
  <si>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</si>
  <si>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</si>
  <si>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</si>
  <si>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</si>
  <si>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</si>
  <si>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</si>
  <si>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</si>
  <si>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</si>
  <si>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</si>
  <si>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</si>
  <si>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</si>
  <si>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</si>
  <si>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</si>
  <si>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</si>
  <si>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</si>
  <si>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</si>
  <si>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</si>
  <si>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</si>
  <si>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</si>
  <si>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</si>
  <si>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</si>
  <si>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</si>
  <si>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</si>
  <si>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</si>
  <si>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</si>
  <si>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</si>
  <si>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</si>
  <si>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</si>
  <si>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</si>
  <si>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</si>
  <si>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</si>
  <si>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</si>
  <si>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</si>
  <si>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</si>
  <si>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</si>
  <si>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</si>
  <si>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</si>
  <si>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</si>
  <si>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</si>
  <si>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</si>
  <si>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</si>
  <si>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</si>
  <si>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</si>
  <si>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</si>
  <si>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</si>
  <si>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</si>
  <si>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</si>
  <si>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</si>
  <si>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</si>
  <si>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</si>
  <si>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</si>
  <si>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</si>
  <si>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</si>
  <si>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</si>
  <si>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</si>
  <si>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</si>
  <si>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</si>
  <si>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</si>
  <si>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</si>
  <si>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</si>
  <si>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</si>
  <si>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</si>
  <si>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</si>
  <si>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</si>
  <si>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</si>
  <si>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</si>
  <si>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</si>
  <si>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</si>
  <si>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</si>
  <si>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</si>
  <si>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</si>
  <si>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</si>
  <si>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</si>
  <si>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</si>
  <si>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</si>
  <si>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</si>
  <si>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</si>
  <si>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</si>
  <si>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</si>
  <si>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</si>
  <si>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</si>
  <si>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</si>
  <si>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</si>
  <si>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</si>
  <si>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</si>
  <si>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</si>
  <si>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</si>
  <si>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</si>
  <si>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</si>
  <si>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</si>
  <si>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</si>
  <si>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</si>
  <si>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</si>
  <si>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</si>
  <si>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</si>
  <si>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</si>
  <si>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</si>
  <si>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</si>
  <si>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</si>
  <si>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</si>
  <si>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</si>
  <si>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</si>
  <si>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</si>
  <si>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</si>
  <si>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</si>
  <si>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</si>
  <si>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</si>
  <si>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</si>
  <si>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</si>
  <si>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</si>
  <si>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</si>
  <si>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</si>
  <si>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</si>
  <si>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</si>
  <si>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</si>
  <si>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</si>
  <si>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</si>
  <si>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</si>
  <si>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</si>
  <si>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</si>
  <si>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</si>
  <si>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</si>
  <si>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</si>
  <si>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</si>
  <si>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</si>
  <si>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</si>
  <si>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</si>
  <si>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</si>
  <si>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</si>
  <si>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</si>
  <si>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</si>
  <si>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</si>
  <si>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</si>
  <si>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</si>
  <si>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</si>
  <si>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</si>
  <si>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</si>
  <si>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</si>
  <si>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</si>
  <si>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</si>
  <si>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</si>
  <si>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</si>
  <si>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</si>
  <si>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</si>
  <si>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</si>
  <si>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</si>
  <si>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</si>
  <si>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</si>
  <si>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</si>
  <si>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</si>
  <si>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</si>
  <si>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</si>
  <si>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</si>
  <si>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</si>
  <si>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</si>
  <si>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</si>
  <si>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</si>
  <si>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</si>
  <si>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</si>
  <si>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</si>
  <si>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</si>
  <si>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</si>
  <si>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</si>
  <si>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</si>
  <si>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</si>
  <si>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</si>
  <si>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</si>
  <si>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</si>
  <si>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</si>
  <si>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</si>
  <si>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</si>
  <si>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</si>
  <si>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</si>
  <si>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</si>
  <si>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</si>
  <si>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</si>
  <si>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</si>
  <si>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</si>
  <si>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</si>
  <si>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</si>
  <si>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</si>
  <si>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</si>
  <si>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</si>
  <si>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</si>
  <si>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</si>
  <si>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</si>
  <si>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</si>
  <si>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</si>
  <si>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</si>
  <si>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</si>
  <si>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</si>
  <si>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</si>
  <si>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</si>
  <si>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</si>
  <si>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</si>
  <si>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</si>
  <si>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</si>
  <si>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</si>
  <si>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</si>
  <si>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</si>
  <si>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</si>
  <si>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</si>
  <si>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</si>
  <si>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</si>
  <si>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</si>
  <si>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</si>
  <si>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</si>
  <si>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</si>
  <si>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</si>
  <si>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</si>
  <si>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</si>
  <si>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</si>
  <si>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</si>
  <si>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</si>
  <si>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</si>
  <si>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</si>
  <si>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</si>
  <si>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</si>
  <si>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</si>
  <si>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</si>
  <si>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</si>
  <si>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</si>
  <si>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</si>
  <si>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</si>
  <si>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</si>
  <si>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</si>
  <si>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</si>
  <si>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</si>
  <si>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</si>
  <si>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</si>
  <si>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</si>
  <si>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</si>
  <si>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</si>
  <si>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</si>
  <si>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</si>
  <si>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</si>
  <si>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</si>
  <si>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</si>
  <si>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</si>
  <si>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</si>
  <si>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</si>
  <si>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</si>
  <si>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</si>
  <si>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</si>
  <si>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</si>
  <si>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</si>
  <si>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</si>
  <si>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</si>
  <si>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</si>
  <si>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</si>
  <si>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</si>
  <si>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</si>
  <si>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</si>
  <si>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</si>
  <si>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</si>
  <si>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</si>
  <si>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</si>
  <si>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</si>
  <si>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</si>
  <si>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</si>
  <si>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</si>
  <si>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</si>
  <si>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</si>
  <si>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</si>
  <si>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</si>
  <si>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</si>
  <si>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</si>
  <si>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</si>
  <si>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</si>
  <si>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</si>
  <si>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</si>
  <si>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</si>
  <si>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</si>
  <si>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</si>
  <si>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</si>
  <si>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</si>
  <si>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</si>
  <si>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</si>
  <si>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</si>
  <si>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</si>
  <si>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</si>
  <si>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</si>
  <si>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</si>
  <si>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</si>
  <si>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</si>
  <si>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</si>
  <si>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</si>
  <si>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</si>
  <si>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</si>
  <si>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</si>
  <si>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</si>
  <si>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</si>
  <si>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</si>
  <si>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</si>
  <si>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</si>
  <si>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</si>
  <si>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</si>
  <si>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</si>
  <si>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</si>
  <si>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</si>
  <si>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</si>
  <si>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</si>
  <si>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</si>
  <si>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</si>
  <si>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</si>
  <si>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</si>
  <si>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</si>
  <si>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</si>
  <si>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</si>
  <si>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</si>
  <si>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</si>
  <si>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</si>
  <si>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</si>
  <si>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</si>
  <si>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</si>
  <si>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</si>
  <si>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</si>
  <si>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</si>
  <si>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</si>
  <si>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</si>
  <si>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</si>
  <si>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</si>
  <si>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</si>
  <si>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</si>
  <si>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</si>
  <si>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</si>
  <si>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</si>
  <si>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</si>
  <si>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</si>
  <si>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</si>
  <si>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</si>
  <si>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</si>
  <si>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</si>
  <si>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</si>
  <si>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</si>
  <si>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</si>
  <si>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</si>
  <si>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</si>
  <si>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</si>
  <si>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</si>
  <si>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</si>
  <si>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</si>
  <si>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</si>
  <si>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</si>
  <si>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</si>
  <si>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</si>
  <si>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</si>
  <si>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</si>
  <si>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</si>
  <si>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</si>
  <si>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</si>
  <si>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</si>
  <si>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</si>
  <si>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</si>
  <si>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</si>
  <si>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</si>
  <si>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</si>
  <si>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</si>
  <si>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</si>
  <si>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</si>
  <si>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</si>
  <si>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</si>
  <si>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</si>
  <si>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</si>
  <si>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</si>
  <si>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</si>
  <si>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</si>
  <si>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</si>
  <si>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</si>
  <si>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</si>
  <si>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</si>
  <si>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</si>
  <si>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</si>
  <si>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</si>
  <si>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</si>
  <si>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</si>
  <si>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</si>
  <si>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</si>
  <si>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</si>
  <si>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</si>
  <si>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</si>
  <si>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</si>
  <si>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</si>
  <si>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</si>
  <si>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</si>
  <si>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</si>
  <si>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</si>
  <si>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</si>
  <si>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</si>
  <si>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</si>
  <si>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</si>
  <si>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</si>
  <si>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</si>
  <si>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</si>
  <si>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</si>
  <si>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</si>
  <si>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</si>
  <si>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</si>
  <si>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</si>
  <si>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</si>
  <si>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</si>
  <si>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</si>
  <si>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</si>
  <si>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</si>
  <si>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</si>
  <si>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</si>
  <si>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</si>
  <si>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</si>
  <si>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</si>
  <si>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</si>
  <si>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</si>
  <si>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</si>
  <si>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</si>
  <si>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</si>
  <si>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</si>
  <si>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</si>
  <si>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</si>
  <si>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</si>
  <si>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</si>
  <si>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</si>
  <si>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</si>
  <si>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</si>
  <si>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</si>
  <si>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</si>
  <si>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</si>
  <si>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</si>
  <si>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</si>
  <si>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</si>
  <si>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</si>
  <si>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</si>
  <si>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</si>
  <si>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</si>
  <si>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</si>
  <si>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</si>
  <si>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</si>
  <si>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</si>
  <si>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</si>
  <si>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</si>
  <si>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</si>
  <si>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</si>
  <si>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</si>
  <si>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</si>
  <si>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</si>
  <si>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</si>
  <si>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</si>
  <si>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</si>
  <si>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</si>
  <si>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</si>
  <si>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</si>
  <si>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</si>
  <si>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</si>
  <si>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</si>
  <si>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</si>
  <si>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</si>
  <si>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</si>
  <si>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</si>
  <si>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</si>
  <si>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</si>
  <si>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</si>
  <si>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</si>
  <si>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</si>
  <si>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</si>
  <si>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</si>
  <si>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</si>
  <si>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</si>
  <si>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</si>
  <si>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</si>
  <si>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</si>
  <si>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</si>
  <si>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</si>
  <si>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</si>
  <si>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</si>
  <si>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</si>
  <si>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</si>
  <si>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</si>
  <si>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</si>
  <si>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</si>
  <si>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</si>
  <si>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</si>
  <si>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</si>
  <si>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</si>
  <si>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</si>
  <si>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</si>
  <si>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</si>
  <si>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</si>
  <si>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</si>
  <si>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</si>
  <si>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</si>
  <si>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</si>
  <si>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</si>
  <si>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</si>
  <si>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</si>
  <si>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</si>
  <si>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</si>
  <si>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</si>
  <si>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</si>
  <si>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</si>
  <si>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</si>
  <si>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</si>
  <si>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</si>
  <si>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</si>
  <si>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</si>
  <si>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</si>
  <si>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</si>
  <si>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</si>
  <si>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</si>
  <si>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</si>
  <si>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</si>
  <si>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</si>
  <si>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</si>
  <si>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</si>
  <si>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</si>
  <si>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</si>
  <si>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</si>
  <si>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</si>
  <si>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</si>
  <si>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</si>
  <si>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</si>
  <si>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</si>
  <si>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</si>
  <si>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</si>
  <si>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</si>
  <si>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</si>
  <si>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</si>
  <si>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</si>
  <si>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</si>
  <si>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</si>
  <si>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</si>
  <si>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</si>
  <si>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</si>
  <si>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</si>
  <si>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</si>
  <si>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</si>
  <si>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</si>
  <si>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</si>
  <si>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</si>
  <si>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</si>
  <si>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</si>
  <si>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</si>
  <si>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</si>
  <si>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</si>
  <si>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</si>
  <si>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</si>
  <si>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</si>
  <si>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</si>
  <si>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</si>
  <si>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</si>
  <si>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</si>
  <si>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</si>
  <si>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</si>
  <si>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</si>
  <si>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</si>
  <si>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</si>
  <si>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</si>
  <si>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</si>
  <si>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</si>
  <si>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</si>
  <si>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</si>
  <si>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</si>
  <si>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</si>
  <si>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</si>
  <si>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</si>
  <si>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</si>
  <si>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</si>
  <si>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</si>
  <si>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</si>
  <si>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</si>
  <si>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</si>
  <si>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</si>
  <si>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</si>
  <si>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</si>
  <si>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</si>
  <si>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</si>
  <si>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</si>
  <si>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</si>
  <si>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</si>
  <si>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</si>
  <si>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</si>
  <si>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</si>
  <si>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</si>
  <si>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</si>
  <si>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</si>
  <si>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</si>
  <si>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</si>
  <si>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</si>
  <si>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</si>
  <si>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</si>
  <si>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</si>
  <si>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</si>
  <si>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</si>
  <si>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</si>
  <si>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</si>
  <si>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</si>
  <si>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</si>
  <si>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</si>
  <si>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</si>
  <si>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</si>
  <si>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</si>
  <si>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</si>
  <si>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</si>
  <si>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</si>
  <si>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</si>
  <si>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</si>
  <si>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</si>
  <si>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</si>
  <si>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</si>
  <si>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</si>
  <si>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</si>
  <si>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</si>
  <si>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</si>
  <si>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</si>
  <si>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</si>
  <si>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</si>
  <si>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</si>
  <si>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</si>
  <si>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</si>
  <si>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</si>
  <si>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</si>
  <si>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</si>
  <si>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</si>
  <si>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</si>
  <si>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</si>
  <si>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</si>
  <si>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</si>
  <si>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</si>
  <si>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</si>
  <si>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</si>
  <si>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</si>
  <si>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</si>
  <si>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</si>
  <si>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</si>
  <si>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</si>
  <si>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</si>
  <si>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</si>
  <si>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</si>
  <si>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</si>
  <si>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</si>
  <si>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</si>
  <si>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</si>
  <si>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</si>
  <si>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</si>
  <si>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</si>
  <si>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</si>
  <si>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</si>
  <si>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</si>
  <si>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</si>
  <si>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</si>
  <si>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</si>
  <si>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</si>
  <si>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</si>
  <si>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</si>
  <si>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</si>
  <si>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</si>
  <si>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</si>
  <si>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</si>
  <si>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</si>
  <si>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</si>
  <si>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</si>
  <si>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</si>
  <si>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</si>
  <si>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</si>
  <si>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</si>
  <si>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</si>
  <si>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</si>
  <si>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</si>
  <si>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</si>
  <si>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</si>
  <si>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</si>
  <si>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</si>
  <si>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</si>
  <si>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</si>
  <si>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</si>
  <si>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</si>
  <si>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</si>
  <si>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</si>
  <si>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</si>
  <si>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</si>
  <si>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</si>
  <si>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</si>
  <si>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</si>
  <si>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</si>
  <si>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</si>
  <si>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</si>
  <si>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</si>
  <si>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</si>
  <si>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</si>
  <si>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</si>
  <si>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</si>
  <si>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</si>
  <si>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</si>
  <si>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</si>
  <si>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</si>
  <si>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</si>
  <si>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</si>
  <si>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</si>
  <si>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</si>
  <si>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</si>
  <si>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</si>
  <si>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</si>
  <si>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</si>
  <si>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</si>
  <si>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</si>
  <si>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</si>
  <si>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</si>
  <si>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</si>
  <si>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</si>
  <si>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</si>
  <si>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</si>
  <si>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</si>
  <si>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</si>
  <si>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</si>
  <si>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</si>
  <si>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</si>
  <si>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</si>
  <si>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</si>
  <si>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</si>
  <si>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</si>
  <si>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</si>
  <si>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</si>
  <si>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</si>
  <si>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</si>
  <si>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</si>
  <si>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</si>
  <si>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</si>
  <si>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</si>
  <si>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</si>
  <si>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</si>
  <si>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</si>
  <si>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</si>
  <si>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</si>
  <si>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</si>
  <si>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</si>
  <si>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</si>
  <si>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</si>
  <si>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</si>
  <si>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</si>
  <si>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</si>
  <si>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</si>
  <si>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</si>
  <si>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</si>
  <si>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</si>
  <si>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</si>
  <si>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</si>
  <si>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</si>
  <si>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</si>
  <si>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</si>
  <si>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</si>
  <si>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</si>
  <si>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</si>
  <si>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</si>
  <si>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</si>
  <si>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</si>
  <si>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</si>
  <si>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</si>
  <si>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</si>
  <si>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</si>
  <si>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</si>
  <si>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</si>
  <si>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</si>
  <si>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</si>
  <si>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</si>
  <si>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</si>
  <si>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</si>
  <si>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</si>
  <si>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</si>
  <si>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</si>
  <si>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</si>
  <si>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</si>
  <si>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</si>
  <si>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</si>
  <si>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</si>
  <si>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</si>
  <si>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</si>
  <si>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</si>
  <si>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</si>
  <si>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</si>
  <si>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</si>
  <si>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</si>
  <si>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</si>
  <si>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</si>
  <si>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</si>
  <si>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</si>
  <si>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</si>
  <si>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</si>
  <si>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</si>
  <si>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</si>
  <si>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</si>
  <si>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</si>
  <si>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</si>
  <si>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</si>
  <si>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</si>
  <si>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</si>
  <si>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</si>
  <si>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</si>
  <si>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</si>
  <si>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</si>
  <si>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</si>
  <si>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</si>
  <si>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</si>
  <si>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</si>
  <si>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</si>
  <si>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</si>
  <si>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</si>
  <si>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</si>
  <si>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</si>
  <si>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</si>
  <si>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</si>
  <si>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</si>
  <si>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</si>
  <si>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</si>
  <si>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</si>
  <si>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</si>
  <si>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</si>
  <si>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</si>
  <si>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</si>
  <si>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</si>
  <si>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</si>
  <si>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</si>
  <si>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</si>
  <si>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</si>
  <si>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</si>
  <si>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</si>
  <si>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</si>
  <si>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</si>
  <si>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</si>
  <si>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</si>
  <si>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</si>
  <si>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</si>
  <si>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</si>
  <si>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</si>
  <si>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</si>
  <si>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</si>
  <si>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</si>
  <si>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</si>
  <si>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</si>
  <si>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</si>
  <si>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</si>
  <si>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</si>
  <si>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</si>
  <si>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</si>
  <si>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</si>
  <si>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</si>
  <si>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</si>
  <si>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</si>
  <si>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</si>
  <si>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</si>
  <si>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</si>
  <si>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</si>
  <si>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</si>
  <si>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</si>
  <si>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</si>
  <si>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</si>
  <si>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</si>
  <si>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</si>
  <si>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</si>
  <si>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</si>
  <si>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</si>
  <si>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</si>
  <si>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</si>
  <si>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</si>
  <si>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</si>
  <si>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</si>
  <si>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</si>
  <si>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</si>
  <si>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</si>
  <si>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</si>
  <si>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</si>
  <si>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</si>
  <si>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</si>
  <si>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</si>
  <si>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</si>
  <si>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</si>
  <si>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</si>
  <si>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</si>
  <si>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</si>
  <si>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</si>
  <si>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</si>
  <si>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</si>
  <si>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</si>
  <si>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</si>
  <si>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</si>
  <si>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</si>
  <si>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</si>
  <si>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</si>
  <si>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</si>
  <si>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</si>
  <si>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</si>
  <si>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</si>
  <si>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</si>
  <si>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</si>
  <si>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</si>
  <si>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</si>
  <si>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</si>
  <si>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</si>
  <si>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</si>
  <si>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</si>
  <si>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</si>
  <si>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</si>
  <si>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</si>
  <si>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</si>
  <si>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</si>
  <si>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</si>
  <si>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</si>
  <si>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</si>
  <si>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</si>
  <si>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</si>
  <si>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</si>
  <si>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</si>
  <si>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</si>
  <si>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</si>
  <si>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</si>
  <si>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</si>
  <si>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</si>
  <si>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</si>
  <si>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</si>
  <si>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</si>
  <si>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</si>
  <si>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</si>
  <si>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</si>
  <si>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</si>
  <si>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</si>
  <si>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</si>
  <si>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</si>
  <si>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</si>
  <si>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</si>
  <si>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</si>
  <si>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</si>
  <si>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</si>
  <si>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</si>
  <si>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</si>
  <si>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</si>
  <si>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</si>
  <si>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</si>
  <si>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</si>
  <si>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</si>
  <si>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</si>
  <si>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</si>
  <si>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</si>
  <si>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</si>
  <si>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</si>
  <si>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</si>
  <si>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</si>
  <si>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</si>
  <si>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</si>
  <si>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</si>
  <si>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</si>
  <si>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</si>
  <si>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</si>
  <si>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</si>
  <si>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</si>
  <si>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</si>
  <si>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</si>
  <si>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</si>
  <si>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</si>
  <si>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</si>
  <si>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</si>
  <si>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</si>
  <si>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</si>
  <si>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</si>
  <si>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</si>
  <si>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</si>
  <si>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</si>
  <si>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</si>
  <si>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</si>
  <si>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</si>
  <si>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</si>
  <si>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</si>
  <si>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</si>
  <si>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</si>
  <si>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</si>
  <si>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</si>
  <si>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</si>
  <si>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</si>
  <si>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</si>
  <si>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</si>
  <si>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</si>
  <si>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</si>
  <si>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</si>
  <si>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</si>
  <si>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</si>
  <si>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</si>
  <si>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</si>
  <si>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</si>
  <si>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</si>
  <si>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</si>
  <si>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</si>
  <si>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</si>
  <si>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</si>
  <si>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</si>
  <si>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</si>
  <si>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</si>
  <si>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</si>
  <si>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</si>
  <si>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</si>
  <si>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</si>
  <si>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</si>
  <si>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</si>
  <si>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</si>
  <si>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</si>
  <si>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</si>
  <si>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</si>
  <si>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</si>
  <si>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</si>
  <si>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</si>
  <si>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</si>
  <si>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</si>
  <si>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</si>
  <si>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</si>
  <si>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</si>
  <si>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</si>
  <si>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</si>
  <si>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</si>
  <si>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</si>
  <si>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</si>
  <si>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</si>
  <si>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</si>
  <si>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</si>
  <si>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</si>
  <si>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</si>
  <si>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</si>
  <si>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</si>
  <si>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</si>
  <si>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</si>
  <si>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</si>
  <si>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</si>
  <si>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</si>
  <si>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</si>
  <si>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</si>
  <si>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</si>
  <si>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</si>
  <si>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</si>
  <si>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</si>
  <si>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</si>
  <si>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</si>
  <si>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</si>
  <si>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</si>
  <si>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</si>
  <si>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</si>
  <si>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</si>
  <si>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</si>
  <si>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</si>
  <si>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</si>
  <si>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</si>
  <si>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</si>
  <si>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</si>
  <si>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</si>
  <si>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</si>
  <si>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</si>
  <si>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</si>
  <si>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</si>
  <si>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</si>
  <si>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</si>
  <si>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</si>
  <si>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</si>
  <si>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</si>
  <si>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</si>
  <si>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</si>
  <si>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</si>
  <si>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</si>
  <si>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</si>
  <si>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</si>
  <si>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</si>
  <si>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</si>
  <si>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</si>
  <si>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</si>
  <si>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</si>
  <si>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</si>
  <si>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</si>
  <si>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</si>
  <si>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</si>
  <si>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</si>
  <si>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</si>
  <si>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</si>
  <si>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</si>
  <si>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</si>
  <si>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</si>
  <si>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</si>
  <si>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</si>
  <si>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</si>
  <si>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</si>
  <si>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</si>
  <si>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</si>
  <si>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</si>
  <si>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</si>
  <si>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</si>
  <si>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</si>
  <si>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</si>
  <si>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</si>
  <si>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</si>
  <si>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</si>
  <si>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</si>
  <si>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</si>
  <si>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</si>
  <si>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</si>
  <si>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</si>
  <si>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</si>
  <si>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</si>
  <si>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</si>
  <si>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</si>
  <si>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</si>
  <si>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</si>
  <si>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</si>
  <si>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</si>
  <si>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</si>
  <si>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</si>
  <si>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</si>
  <si>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</si>
  <si>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</si>
  <si>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</si>
  <si>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</si>
  <si>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</si>
  <si>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</si>
  <si>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</si>
  <si>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</si>
  <si>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</si>
  <si>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</si>
  <si>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</si>
  <si>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</si>
  <si>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</si>
  <si>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</si>
  <si>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</si>
  <si>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</si>
  <si>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</si>
  <si>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</si>
  <si>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</si>
  <si>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</si>
  <si>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</si>
  <si>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</si>
  <si>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</si>
  <si>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</si>
  <si>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</si>
  <si>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</si>
  <si>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</si>
  <si>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</si>
  <si>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</si>
  <si>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</si>
  <si>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</si>
  <si>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</si>
  <si>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</si>
  <si>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</si>
  <si>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</si>
  <si>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</si>
  <si>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</si>
  <si>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</si>
  <si>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</si>
  <si>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</si>
  <si>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</si>
  <si>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</si>
  <si>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</si>
  <si>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</si>
  <si>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</si>
  <si>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</si>
  <si>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</si>
  <si>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</si>
  <si>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</si>
  <si>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</si>
  <si>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</si>
  <si>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</si>
  <si>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</si>
  <si>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</si>
  <si>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</si>
  <si>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</si>
  <si>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</si>
  <si>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</si>
  <si>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</si>
  <si>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</si>
  <si>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</si>
  <si>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</si>
  <si>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</si>
  <si>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</si>
  <si>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</si>
  <si>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</si>
  <si>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</si>
  <si>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</si>
  <si>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</si>
  <si>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</si>
  <si>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</si>
  <si>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</si>
  <si>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</si>
  <si>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</si>
  <si>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</si>
  <si>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</si>
  <si>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</si>
  <si>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</si>
  <si>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</si>
  <si>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</si>
  <si>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</si>
  <si>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</si>
  <si>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</si>
  <si>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</si>
  <si>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</si>
  <si>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</si>
  <si>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</si>
  <si>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</si>
  <si>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</si>
  <si>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</si>
  <si>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</si>
  <si>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</si>
  <si>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</si>
  <si>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</si>
  <si>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</si>
  <si>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</si>
  <si>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</si>
  <si>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</si>
  <si>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</si>
  <si>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</si>
  <si>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</si>
  <si>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</si>
  <si>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</si>
  <si>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</si>
  <si>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</si>
  <si>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</si>
  <si>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</si>
  <si>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</si>
  <si>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</si>
  <si>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</si>
  <si>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</si>
  <si>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</si>
  <si>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</si>
  <si>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</si>
  <si>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</si>
  <si>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</si>
  <si>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</si>
  <si>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</si>
  <si>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</si>
  <si>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</si>
  <si>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</si>
  <si>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</si>
  <si>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</si>
  <si>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</si>
  <si>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</si>
  <si>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</si>
  <si>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</si>
  <si>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</si>
  <si>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</si>
  <si>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</si>
  <si>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</si>
  <si>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</si>
  <si>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</si>
  <si>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</si>
  <si>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</si>
  <si>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</si>
  <si>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</si>
  <si>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</si>
  <si>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</si>
  <si>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</si>
  <si>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</si>
  <si>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</si>
  <si>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</si>
  <si>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</si>
  <si>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</si>
  <si>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</si>
  <si>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</si>
  <si>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</si>
  <si>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</si>
  <si>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</si>
  <si>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</si>
  <si>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</si>
  <si>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</si>
  <si>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</si>
  <si>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</si>
  <si>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</si>
  <si>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</si>
  <si>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</si>
  <si>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</si>
  <si>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</si>
  <si>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</si>
  <si>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</si>
  <si>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</si>
  <si>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</si>
  <si>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</si>
  <si>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</si>
  <si>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</si>
  <si>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</si>
  <si>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</si>
  <si>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</si>
  <si>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</si>
  <si>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</si>
  <si>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</si>
  <si>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</si>
  <si>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</si>
  <si>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</si>
  <si>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</si>
  <si>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</si>
  <si>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</si>
  <si>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</si>
  <si>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</si>
  <si>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</si>
  <si>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</si>
  <si>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</si>
  <si>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</si>
  <si>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</si>
  <si>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</si>
  <si>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</si>
  <si>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</si>
  <si>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</si>
  <si>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</si>
  <si>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</si>
  <si>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</si>
  <si>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</si>
  <si>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</si>
  <si>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</si>
  <si>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</si>
  <si>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</si>
  <si>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</si>
  <si>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</si>
  <si>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</si>
  <si>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</si>
  <si>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</si>
  <si>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</si>
  <si>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</si>
  <si>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</si>
  <si>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</si>
  <si>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</si>
  <si>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</si>
  <si>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</si>
  <si>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</si>
  <si>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</si>
  <si>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</si>
  <si>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</si>
  <si>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</si>
  <si>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</si>
  <si>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</si>
  <si>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</si>
  <si>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</si>
  <si>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</si>
  <si>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</si>
  <si>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</si>
  <si>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</si>
  <si>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</si>
  <si>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</si>
  <si>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</si>
  <si>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</si>
  <si>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</si>
  <si>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</si>
  <si>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</si>
  <si>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</si>
  <si>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</si>
  <si>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</si>
  <si>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</si>
  <si>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</si>
  <si>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</si>
  <si>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</si>
  <si>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</si>
  <si>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</si>
  <si>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</si>
  <si>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</si>
  <si>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</si>
  <si>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</si>
  <si>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</si>
  <si>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</si>
  <si>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</si>
  <si>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</si>
  <si>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</si>
  <si>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</si>
  <si>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</si>
  <si>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</si>
  <si>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</si>
  <si>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</si>
  <si>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</si>
  <si>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</si>
  <si>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</si>
  <si>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</si>
  <si>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</si>
  <si>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</si>
  <si>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</si>
  <si>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</si>
  <si>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</si>
  <si>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</si>
  <si>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</si>
  <si>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</si>
  <si>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</si>
  <si>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</si>
  <si>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</si>
  <si>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</si>
  <si>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</si>
  <si>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</si>
  <si>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</si>
  <si>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</si>
  <si>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</si>
  <si>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</si>
  <si>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</si>
  <si>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</si>
  <si>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</si>
  <si>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</si>
  <si>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</si>
  <si>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</si>
  <si>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</si>
  <si>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</si>
  <si>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</si>
  <si>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</si>
  <si>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</si>
  <si>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</si>
  <si>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</si>
  <si>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</si>
  <si>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</si>
  <si>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</si>
  <si>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</si>
  <si>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</si>
  <si>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</si>
  <si>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</si>
  <si>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</si>
  <si>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</si>
  <si>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</si>
  <si>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</si>
  <si>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</si>
  <si>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</si>
  <si>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</si>
  <si>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</si>
  <si>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</si>
  <si>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</si>
  <si>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</si>
  <si>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</si>
  <si>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</si>
  <si>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</si>
  <si>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</si>
  <si>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</si>
  <si>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</si>
  <si>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</si>
  <si>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</si>
  <si>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</si>
  <si>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</si>
  <si>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</si>
  <si>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</si>
  <si>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</si>
  <si>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</si>
  <si>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</si>
  <si>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</si>
  <si>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</si>
  <si>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</si>
  <si>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</si>
  <si>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</si>
  <si>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</si>
  <si>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</si>
  <si>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</si>
  <si>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</si>
  <si>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</si>
  <si>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</si>
  <si>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</si>
  <si>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</si>
  <si>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</si>
  <si>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</si>
  <si>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</si>
  <si>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</si>
  <si>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</si>
  <si>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</si>
  <si>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</si>
  <si>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</si>
  <si>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</si>
  <si>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</si>
  <si>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</si>
  <si>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</si>
  <si>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</si>
  <si>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</si>
  <si>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</si>
  <si>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</si>
  <si>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</si>
  <si>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</si>
  <si>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</si>
  <si>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</si>
  <si>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</si>
  <si>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</si>
  <si>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</si>
  <si>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</si>
  <si>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</si>
  <si>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</si>
  <si>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</si>
  <si>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</si>
  <si>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</si>
  <si>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</si>
  <si>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</si>
  <si>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</si>
  <si>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</si>
  <si>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</si>
  <si>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</si>
  <si>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</si>
  <si>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</si>
  <si>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</si>
  <si>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</si>
  <si>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</si>
  <si>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</si>
  <si>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</si>
  <si>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</si>
  <si>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</si>
  <si>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</si>
  <si>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</si>
  <si>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</si>
  <si>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</si>
  <si>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</si>
  <si>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</si>
  <si>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</si>
  <si>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</si>
  <si>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</si>
  <si>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</si>
  <si>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</si>
  <si>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</si>
  <si>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</si>
  <si>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</si>
  <si>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</si>
  <si>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</si>
  <si>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</si>
  <si>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</si>
  <si>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</si>
  <si>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</si>
  <si>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</si>
  <si>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</si>
  <si>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</si>
  <si>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</si>
  <si>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</si>
  <si>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</si>
  <si>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</si>
  <si>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</si>
  <si>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</si>
  <si>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</si>
  <si>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</si>
  <si>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</si>
  <si>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</si>
  <si>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</si>
  <si>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</si>
  <si>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</si>
  <si>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</si>
  <si>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</si>
  <si>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</si>
  <si>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</si>
  <si>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</si>
  <si>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</si>
  <si>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</si>
  <si>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</si>
  <si>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</si>
  <si>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</si>
  <si>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</si>
  <si>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</si>
  <si>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</si>
  <si>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</si>
  <si>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</si>
  <si>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</si>
  <si>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</si>
  <si>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</si>
  <si>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</si>
  <si>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</si>
  <si>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</si>
  <si>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</si>
  <si>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</si>
  <si>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</si>
  <si>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</si>
  <si>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</si>
  <si>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</si>
  <si>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</si>
  <si>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</si>
  <si>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</si>
  <si>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</si>
  <si>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</si>
  <si>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</si>
  <si>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</si>
  <si>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</si>
  <si>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</si>
  <si>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</si>
  <si>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</si>
  <si>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</si>
  <si>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</si>
  <si>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</si>
  <si>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</si>
  <si>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</si>
  <si>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</si>
  <si>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</si>
  <si>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</si>
  <si>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</si>
  <si>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</si>
  <si>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</si>
  <si>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</si>
  <si>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</si>
  <si>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</si>
  <si>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</si>
  <si>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</si>
  <si>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</si>
  <si>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</si>
  <si>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</si>
  <si>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</si>
  <si>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</si>
  <si>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</si>
  <si>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</si>
  <si>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</si>
  <si>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</si>
  <si>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</si>
  <si>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</si>
  <si>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</si>
  <si>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</si>
  <si>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</si>
  <si>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</si>
  <si>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</si>
  <si>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</si>
  <si>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</si>
  <si>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</si>
  <si>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</si>
  <si>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</si>
  <si>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</si>
  <si>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</si>
  <si>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</si>
  <si>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</si>
  <si>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</si>
  <si>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</si>
  <si>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</si>
  <si>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</si>
  <si>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</si>
  <si>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</si>
  <si>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</si>
  <si>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</si>
  <si>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</si>
  <si>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</si>
  <si>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</si>
  <si>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</si>
  <si>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</si>
  <si>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</si>
  <si>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</si>
  <si>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</si>
  <si>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</si>
  <si>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</si>
  <si>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</si>
  <si>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</si>
  <si>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</si>
  <si>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</si>
  <si>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</si>
  <si>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</si>
  <si>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</si>
  <si>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</si>
  <si>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</si>
  <si>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</si>
  <si>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</si>
  <si>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</si>
  <si>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</si>
  <si>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</si>
  <si>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</si>
  <si>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</si>
  <si>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</si>
  <si>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</si>
  <si>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</si>
  <si>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</si>
  <si>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</si>
  <si>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</si>
  <si>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</si>
  <si>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</si>
  <si>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</si>
  <si>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</si>
  <si>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</si>
  <si>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</si>
  <si>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</si>
  <si>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</si>
  <si>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</si>
  <si>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</si>
  <si>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</si>
  <si>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</si>
  <si>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</si>
  <si>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</si>
  <si>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</si>
  <si>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</si>
  <si>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</si>
  <si>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</si>
  <si>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</si>
  <si>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</si>
  <si>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</si>
  <si>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</si>
  <si>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</si>
  <si>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</si>
  <si>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</si>
  <si>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</si>
  <si>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</si>
  <si>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</si>
  <si>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</si>
  <si>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</si>
  <si>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</si>
  <si>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</si>
  <si>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</si>
  <si>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</si>
  <si>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</si>
  <si>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</si>
  <si>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</si>
  <si>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</si>
  <si>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</si>
  <si>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</si>
  <si>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</si>
  <si>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</si>
  <si>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</si>
  <si>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</si>
  <si>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</si>
  <si>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</si>
  <si>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</si>
  <si>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</si>
  <si>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</si>
  <si>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</si>
  <si>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</si>
  <si>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</si>
  <si>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</si>
  <si>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</si>
  <si>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</si>
  <si>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</si>
  <si>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</si>
  <si>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</si>
  <si>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</si>
  <si>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</si>
  <si>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</si>
  <si>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</si>
  <si>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</si>
  <si>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</si>
  <si>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</si>
  <si>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</si>
  <si>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</si>
  <si>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</si>
  <si>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</si>
  <si>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</si>
  <si>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</si>
  <si>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</si>
  <si>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</si>
  <si>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</si>
  <si>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</si>
  <si>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</si>
  <si>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</si>
  <si>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</si>
  <si>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</si>
  <si>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</si>
  <si>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</si>
  <si>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</si>
  <si>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</si>
  <si>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</si>
  <si>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</si>
  <si>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</si>
  <si>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</si>
  <si>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</si>
  <si>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</si>
  <si>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</si>
  <si>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</si>
  <si>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</si>
  <si>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</si>
  <si>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</si>
  <si>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</si>
  <si>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</si>
  <si>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</si>
  <si>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</si>
  <si>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</si>
  <si>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</si>
  <si>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</si>
  <si>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</si>
  <si>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</si>
  <si>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</si>
  <si>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</si>
  <si>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</si>
  <si>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</si>
  <si>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</si>
  <si>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</si>
  <si>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</si>
  <si>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</si>
  <si>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</si>
  <si>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</si>
  <si>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</si>
  <si>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</si>
  <si>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</si>
  <si>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</si>
  <si>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</si>
  <si>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</si>
  <si>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</si>
  <si>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</si>
  <si>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</si>
  <si>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</si>
  <si>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</si>
  <si>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</si>
  <si>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</si>
  <si>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</si>
  <si>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</si>
  <si>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</si>
  <si>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</si>
  <si>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</si>
  <si>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</si>
  <si>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</si>
  <si>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</si>
  <si>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</si>
  <si>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</si>
  <si>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</si>
  <si>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</si>
  <si>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</si>
  <si>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</si>
  <si>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</si>
  <si>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</si>
  <si>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</si>
  <si>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</si>
  <si>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</si>
  <si>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</si>
  <si>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</si>
  <si>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</si>
  <si>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</si>
  <si>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</si>
  <si>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</si>
  <si>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</si>
  <si>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</si>
  <si>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</si>
  <si>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</si>
  <si>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</si>
  <si>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</si>
  <si>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</si>
  <si>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</si>
  <si>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</si>
  <si>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</si>
  <si>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</si>
  <si>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</si>
  <si>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</si>
  <si>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</si>
  <si>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</si>
  <si>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</si>
  <si>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</si>
  <si>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</si>
  <si>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</si>
  <si>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</si>
  <si>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</si>
  <si>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</si>
  <si>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</si>
  <si>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</si>
  <si>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</si>
  <si>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</si>
  <si>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</si>
  <si>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</si>
  <si>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</si>
  <si>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</si>
  <si>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</si>
  <si>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</si>
  <si>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</si>
  <si>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</si>
  <si>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</si>
  <si>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</si>
  <si>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</si>
  <si>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</si>
  <si>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</si>
  <si>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</si>
  <si>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</si>
  <si>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</si>
  <si>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</si>
  <si>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</si>
  <si>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</si>
  <si>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</si>
  <si>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</si>
  <si>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</si>
  <si>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</si>
  <si>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</si>
  <si>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</si>
  <si>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</si>
  <si>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</si>
  <si>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</si>
  <si>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</si>
  <si>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</si>
  <si>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</si>
  <si>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</si>
  <si>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</si>
  <si>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</si>
  <si>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</si>
  <si>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</si>
  <si>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</si>
  <si>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</si>
  <si>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</si>
  <si>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</si>
  <si>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</si>
  <si>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</si>
  <si>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</si>
  <si>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</si>
  <si>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</si>
  <si>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</si>
  <si>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</si>
  <si>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</si>
  <si>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</si>
  <si>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</si>
  <si>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</si>
  <si>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</si>
  <si>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</si>
  <si>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</si>
  <si>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</si>
  <si>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</si>
  <si>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</si>
  <si>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</si>
  <si>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</si>
  <si>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</si>
  <si>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</si>
  <si>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</si>
  <si>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</si>
  <si>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</si>
  <si>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</si>
  <si>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</si>
  <si>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</si>
  <si>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</si>
  <si>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</si>
  <si>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</si>
  <si>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</si>
  <si>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</si>
  <si>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</si>
  <si>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</si>
  <si>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</si>
  <si>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</si>
  <si>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</si>
  <si>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</si>
  <si>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</si>
  <si>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</si>
  <si>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</si>
  <si>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</si>
  <si>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</si>
  <si>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</si>
  <si>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</si>
  <si>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</si>
  <si>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</si>
  <si>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</si>
  <si>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</si>
  <si>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</si>
  <si>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</si>
  <si>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</si>
  <si>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</si>
  <si>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</si>
  <si>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</si>
  <si>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</si>
  <si>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</si>
  <si>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</si>
  <si>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</si>
  <si>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</si>
  <si>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</si>
  <si>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</si>
  <si>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</si>
  <si>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</si>
  <si>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</si>
  <si>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</si>
  <si>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</si>
  <si>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</si>
  <si>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</si>
  <si>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</si>
  <si>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</si>
  <si>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</si>
  <si>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</si>
  <si>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</si>
  <si>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</si>
  <si>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</si>
  <si>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</si>
  <si>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</si>
  <si>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</si>
  <si>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</si>
  <si>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</si>
  <si>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</si>
  <si>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</si>
  <si>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</si>
  <si>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</si>
  <si>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</si>
  <si>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</si>
  <si>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</si>
  <si>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</si>
  <si>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</si>
  <si>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</si>
  <si>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</si>
  <si>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</si>
  <si>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</si>
  <si>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</si>
  <si>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</si>
  <si>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</si>
  <si>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</si>
  <si>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</si>
  <si>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</si>
  <si>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</si>
  <si>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</si>
  <si>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</si>
  <si>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</si>
  <si>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</si>
  <si>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</si>
  <si>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</si>
  <si>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</si>
  <si>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</si>
  <si>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</si>
  <si>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</si>
  <si>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</si>
  <si>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</si>
  <si>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</si>
  <si>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</si>
  <si>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</si>
  <si>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</si>
  <si>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</si>
  <si>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</si>
  <si>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</si>
  <si>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</si>
  <si>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</si>
  <si>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</si>
  <si>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</si>
  <si>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</si>
  <si>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</si>
  <si>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</si>
  <si>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</si>
  <si>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</si>
  <si>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</si>
  <si>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</si>
  <si>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</si>
  <si>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</si>
  <si>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</si>
  <si>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</si>
  <si>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</si>
  <si>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</si>
  <si>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</si>
  <si>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</si>
  <si>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</si>
  <si>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</si>
  <si>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</si>
  <si>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</si>
  <si>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</si>
  <si>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</si>
  <si>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</si>
  <si>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</si>
  <si>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</si>
  <si>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</si>
  <si>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</si>
  <si>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</si>
  <si>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</si>
  <si>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</si>
  <si>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</si>
  <si>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</si>
  <si>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</si>
  <si>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</si>
  <si>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</si>
  <si>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</si>
  <si>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</si>
  <si>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</si>
  <si>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</si>
  <si>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</si>
  <si>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</si>
  <si>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</si>
  <si>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</si>
  <si>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</si>
  <si>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</si>
  <si>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</si>
  <si>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</si>
  <si>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</si>
  <si>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</si>
  <si>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</si>
  <si>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</si>
  <si>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</si>
  <si>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</si>
  <si>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</si>
  <si>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</si>
  <si>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</si>
  <si>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</si>
  <si>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</si>
  <si>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</si>
  <si>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</si>
  <si>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</si>
  <si>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</si>
  <si>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</si>
  <si>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</si>
  <si>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</si>
  <si>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</si>
  <si>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</si>
  <si>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</si>
  <si>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</si>
  <si>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</si>
  <si>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</si>
  <si>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</si>
  <si>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</si>
  <si>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</si>
  <si>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</si>
  <si>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</si>
  <si>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</si>
  <si>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</si>
  <si>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</si>
  <si>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</si>
  <si>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</si>
  <si>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</si>
  <si>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</si>
  <si>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</si>
  <si>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</si>
  <si>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</si>
  <si>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</si>
  <si>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</si>
  <si>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</si>
  <si>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</si>
  <si>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</si>
  <si>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</si>
  <si>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</si>
  <si>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</si>
  <si>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</si>
  <si>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</si>
  <si>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</si>
  <si>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</si>
  <si>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</si>
  <si>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</si>
  <si>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</si>
  <si>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</si>
  <si>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</si>
  <si>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</si>
  <si>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</si>
  <si>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</si>
  <si>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</si>
  <si>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</si>
  <si>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</si>
  <si>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</si>
  <si>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</si>
  <si>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</si>
  <si>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</si>
  <si>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</si>
  <si>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</si>
  <si>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</si>
  <si>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</si>
  <si>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</si>
  <si>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</si>
  <si>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</si>
  <si>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</si>
  <si>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</si>
  <si>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</si>
  <si>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</si>
  <si>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</si>
  <si>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</si>
  <si>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</si>
  <si>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</si>
  <si>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</si>
  <si>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</si>
  <si>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</si>
  <si>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</si>
  <si>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</si>
  <si>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</si>
  <si>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</si>
  <si>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</si>
  <si>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</si>
  <si>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</si>
  <si>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</si>
  <si>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</si>
  <si>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</si>
  <si>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</si>
  <si>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</si>
  <si>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</si>
  <si>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</si>
  <si>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</si>
  <si>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</si>
  <si>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</si>
  <si>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</si>
  <si>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</si>
  <si>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</si>
  <si>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</si>
  <si>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</si>
  <si>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</si>
  <si>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</si>
  <si>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</si>
  <si>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</si>
  <si>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</si>
  <si>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</si>
  <si>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</si>
  <si>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</si>
  <si>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</si>
  <si>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</si>
  <si>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</si>
  <si>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</si>
  <si>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</si>
  <si>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</si>
  <si>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</si>
  <si>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</si>
  <si>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</si>
  <si>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</si>
  <si>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</si>
  <si>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</si>
  <si>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</si>
  <si>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</si>
  <si>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</si>
  <si>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</si>
  <si>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</si>
  <si>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</si>
  <si>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</si>
  <si>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</si>
  <si>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</si>
  <si>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</si>
  <si>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</si>
  <si>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</si>
  <si>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</si>
  <si>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</si>
  <si>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</si>
  <si>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</si>
  <si>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</si>
  <si>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</si>
  <si>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</si>
  <si>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</si>
  <si>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</si>
  <si>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</si>
  <si>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</si>
  <si>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</si>
  <si>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</si>
  <si>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</si>
  <si>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</si>
  <si>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</si>
  <si>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</si>
  <si>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</si>
  <si>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</si>
  <si>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</si>
  <si>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</si>
  <si>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</si>
  <si>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</si>
  <si>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</si>
  <si>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</si>
  <si>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</si>
  <si>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</si>
  <si>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</si>
  <si>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</si>
  <si>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</si>
  <si>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</si>
  <si>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</si>
  <si>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</si>
  <si>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</si>
  <si>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</si>
  <si>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</si>
  <si>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</si>
  <si>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</si>
  <si>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</si>
  <si>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</si>
  <si>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</si>
  <si>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</si>
  <si>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</si>
  <si>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</si>
  <si>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</si>
  <si>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</si>
  <si>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</si>
  <si>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</si>
  <si>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</si>
  <si>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</si>
  <si>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</si>
  <si>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</si>
  <si>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</si>
  <si>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</si>
  <si>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</si>
  <si>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</si>
  <si>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</si>
  <si>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</si>
  <si>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</si>
  <si>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</si>
  <si>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</si>
  <si>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</si>
  <si>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</si>
  <si>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</si>
  <si>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</si>
  <si>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</si>
  <si>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</si>
  <si>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</si>
  <si>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</si>
  <si>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</si>
  <si>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</si>
  <si>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</si>
  <si>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</si>
  <si>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</si>
  <si>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</si>
  <si>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</si>
  <si>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</si>
  <si>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</si>
  <si>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</si>
  <si>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</si>
  <si>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</si>
  <si>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</si>
  <si>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</si>
  <si>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</si>
  <si>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</si>
  <si>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</si>
  <si>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</si>
  <si>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</si>
  <si>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</si>
  <si>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</si>
  <si>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</si>
  <si>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</si>
  <si>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</si>
  <si>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</si>
  <si>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</si>
  <si>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</si>
  <si>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</si>
  <si>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</si>
  <si>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</si>
  <si>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</si>
  <si>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</si>
  <si>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</si>
  <si>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</si>
  <si>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</si>
  <si>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</si>
  <si>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</si>
  <si>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</si>
  <si>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</si>
  <si>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</si>
  <si>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</si>
  <si>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</si>
  <si>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</si>
  <si>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</si>
  <si>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</si>
  <si>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</si>
  <si>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</si>
  <si>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</si>
  <si>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</si>
  <si>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</si>
  <si>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</si>
  <si>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</si>
  <si>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</si>
  <si>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</si>
  <si>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</si>
  <si>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</si>
  <si>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</si>
  <si>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</si>
  <si>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</si>
  <si>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</si>
  <si>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</si>
  <si>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</si>
  <si>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</si>
  <si>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</si>
  <si>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</si>
  <si>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</si>
  <si>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</si>
  <si>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</si>
  <si>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</si>
  <si>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</si>
  <si>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</si>
  <si>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</si>
  <si>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</si>
  <si>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</si>
  <si>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</si>
  <si>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</si>
  <si>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</si>
  <si>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</si>
  <si>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</si>
  <si>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</si>
  <si>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</si>
  <si>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</si>
  <si>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</si>
  <si>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</si>
  <si>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</si>
  <si>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</si>
  <si>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</si>
  <si>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</si>
  <si>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</si>
  <si>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</si>
  <si>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</si>
  <si>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</si>
  <si>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</si>
  <si>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</si>
  <si>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</si>
  <si>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</si>
  <si>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</si>
  <si>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</si>
  <si>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</si>
  <si>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</si>
  <si>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</si>
  <si>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</si>
  <si>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</si>
  <si>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</si>
  <si>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</si>
  <si>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</si>
  <si>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</si>
  <si>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</si>
  <si>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</si>
  <si>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</si>
  <si>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</si>
  <si>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</si>
  <si>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</si>
  <si>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</si>
  <si>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</si>
  <si>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</si>
  <si>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</si>
  <si>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</si>
  <si>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</si>
  <si>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</si>
  <si>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</si>
  <si>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</si>
  <si>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</si>
  <si>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</si>
  <si>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</si>
  <si>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</si>
  <si>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</si>
  <si>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</si>
  <si>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</si>
  <si>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</si>
  <si>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</si>
  <si>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</si>
  <si>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</si>
  <si>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</si>
  <si>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</si>
  <si>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</si>
  <si>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</si>
  <si>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</si>
  <si>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</si>
  <si>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</si>
  <si>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</si>
  <si>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</si>
  <si>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</si>
  <si>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</si>
  <si>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</si>
  <si>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</si>
  <si>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</si>
  <si>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</si>
  <si>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</si>
  <si>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</si>
  <si>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</si>
  <si>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</si>
  <si>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</si>
  <si>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</si>
  <si>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</si>
  <si>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</si>
  <si>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</si>
  <si>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</si>
  <si>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</si>
  <si>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</si>
  <si>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</si>
  <si>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</si>
  <si>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</si>
  <si>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</si>
  <si>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</si>
  <si>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</si>
  <si>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</si>
  <si>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</si>
  <si>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</si>
  <si>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</si>
  <si>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</si>
  <si>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</si>
  <si>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</si>
  <si>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</si>
  <si>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</si>
  <si>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</si>
  <si>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</si>
  <si>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</si>
  <si>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</si>
  <si>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</si>
  <si>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</si>
  <si>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</si>
  <si>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</si>
  <si>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</si>
  <si>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</si>
  <si>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</si>
  <si>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</si>
  <si>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</si>
  <si>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</si>
  <si>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</si>
  <si>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</si>
  <si>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</si>
  <si>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</si>
  <si>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</si>
  <si>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</si>
  <si>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</si>
  <si>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</si>
  <si>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</si>
  <si>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</si>
  <si>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</si>
  <si>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</si>
  <si>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</si>
  <si>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</si>
  <si>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</si>
  <si>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</si>
  <si>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</si>
  <si>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</si>
  <si>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</si>
  <si>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</si>
  <si>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</si>
  <si>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</si>
  <si>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</si>
  <si>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</si>
  <si>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</si>
  <si>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</si>
  <si>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</si>
  <si>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</si>
  <si>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</si>
  <si>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</si>
  <si>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</si>
  <si>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</si>
  <si>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</si>
  <si>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</si>
  <si>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</si>
  <si>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</si>
  <si>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</si>
  <si>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</si>
  <si>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</si>
  <si>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</si>
  <si>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</si>
  <si>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</si>
  <si>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</si>
  <si>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</si>
  <si>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</si>
  <si>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</si>
  <si>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</si>
  <si>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</si>
  <si>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</si>
  <si>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</si>
  <si>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</si>
  <si>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</si>
  <si>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</si>
  <si>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</si>
  <si>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</si>
  <si>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</si>
  <si>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</si>
  <si>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</si>
  <si>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</si>
  <si>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</si>
  <si>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</si>
  <si>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</si>
  <si>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</si>
  <si>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</si>
  <si>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</si>
  <si>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</si>
  <si>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</si>
  <si>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</si>
  <si>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</si>
  <si>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</si>
  <si>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</si>
  <si>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</si>
  <si>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</si>
  <si>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</si>
  <si>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</si>
  <si>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</si>
  <si>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</si>
  <si>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</si>
  <si>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</si>
  <si>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</si>
  <si>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</si>
  <si>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</si>
  <si>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</si>
  <si>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</si>
  <si>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</si>
  <si>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</si>
  <si>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</si>
  <si>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</si>
  <si>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</si>
  <si>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</si>
  <si>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</si>
  <si>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</si>
  <si>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</si>
  <si>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</si>
  <si>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</si>
  <si>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</si>
  <si>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</si>
  <si>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</si>
  <si>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</si>
  <si>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</si>
  <si>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</si>
  <si>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</si>
  <si>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</si>
  <si>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</si>
  <si>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</si>
  <si>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</si>
  <si>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</si>
  <si>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</si>
  <si>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</si>
  <si>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</si>
  <si>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</si>
  <si>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</si>
  <si>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</si>
  <si>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</si>
  <si>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</si>
  <si>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</si>
  <si>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</si>
  <si>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</si>
  <si>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</si>
  <si>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</si>
  <si>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</si>
  <si>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</si>
  <si>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</si>
  <si>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</si>
  <si>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</si>
  <si>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</si>
  <si>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</si>
  <si>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</si>
  <si>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</si>
  <si>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</si>
  <si>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</si>
  <si>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</si>
  <si>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</si>
  <si>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</si>
  <si>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</si>
  <si>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</si>
  <si>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</si>
  <si>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</si>
  <si>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</si>
  <si>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</si>
  <si>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</si>
  <si>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</si>
  <si>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</si>
  <si>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</si>
  <si>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</si>
  <si>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</si>
  <si>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</si>
  <si>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</si>
  <si>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</si>
  <si>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</si>
  <si>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</si>
  <si>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</si>
  <si>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</si>
  <si>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</si>
  <si>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</si>
  <si>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</si>
  <si>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</si>
  <si>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</si>
  <si>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</si>
  <si>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</si>
  <si>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</si>
  <si>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</si>
  <si>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</si>
  <si>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</si>
  <si>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</si>
  <si>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</si>
  <si>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</si>
  <si>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</si>
  <si>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</si>
  <si>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</si>
  <si>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</si>
  <si>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</si>
  <si>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</si>
  <si>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</si>
  <si>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</si>
  <si>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</si>
  <si>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</si>
  <si>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</si>
  <si>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</si>
  <si>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</si>
  <si>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</si>
  <si>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</si>
  <si>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</si>
  <si>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</si>
  <si>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</si>
  <si>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</si>
  <si>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</si>
  <si>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</si>
  <si>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</si>
  <si>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</si>
  <si>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</si>
  <si>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</si>
  <si>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</si>
  <si>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</si>
  <si>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</si>
  <si>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</si>
  <si>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</si>
  <si>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</si>
  <si>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</si>
  <si>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</si>
  <si>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</si>
  <si>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</si>
  <si>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</si>
  <si>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</si>
  <si>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</si>
  <si>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</si>
  <si>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</si>
  <si>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</si>
  <si>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</si>
  <si>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</si>
  <si>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</si>
  <si>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</si>
  <si>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</si>
  <si>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</si>
  <si>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</si>
  <si>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</si>
  <si>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</si>
  <si>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</si>
  <si>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</si>
  <si>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</si>
  <si>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</si>
  <si>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</si>
  <si>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</si>
  <si>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</si>
  <si>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</si>
  <si>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</si>
  <si>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</si>
  <si>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</si>
  <si>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</si>
  <si>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</si>
  <si>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</si>
  <si>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</si>
  <si>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</si>
  <si>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</si>
  <si>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</si>
  <si>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</si>
  <si>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</si>
  <si>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</si>
  <si>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</si>
  <si>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</si>
  <si>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</si>
  <si>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</si>
  <si>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</si>
  <si>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</si>
  <si>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</si>
  <si>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</si>
  <si>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</si>
  <si>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</si>
  <si>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</si>
  <si>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</si>
  <si>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</si>
  <si>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</si>
  <si>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</si>
  <si>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</si>
  <si>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</si>
  <si>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</si>
  <si>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</si>
  <si>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</si>
  <si>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</si>
  <si>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</si>
  <si>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</si>
  <si>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</si>
  <si>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</si>
  <si>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</si>
  <si>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</si>
  <si>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</si>
  <si>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</si>
  <si>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</si>
  <si>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</si>
  <si>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</si>
  <si>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</si>
  <si>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</si>
  <si>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</si>
  <si>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</si>
  <si>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</si>
  <si>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</si>
  <si>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</si>
  <si>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</si>
  <si>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</si>
  <si>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</si>
  <si>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</si>
  <si>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</si>
  <si>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</si>
  <si>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</si>
  <si>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</si>
  <si>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</si>
  <si>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</si>
  <si>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</si>
  <si>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</si>
  <si>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</si>
  <si>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</si>
  <si>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</si>
  <si>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</si>
  <si>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</si>
  <si>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</si>
  <si>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</si>
  <si>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</si>
  <si>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</si>
  <si>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</si>
  <si>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</si>
  <si>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</si>
  <si>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</si>
  <si>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</si>
  <si>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</si>
  <si>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</si>
  <si>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</si>
  <si>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</si>
  <si>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</si>
  <si>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</si>
  <si>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</si>
  <si>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</si>
  <si>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</si>
  <si>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</si>
  <si>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</si>
  <si>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</si>
  <si>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</si>
  <si>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</si>
  <si>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</si>
  <si>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</si>
  <si>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</si>
  <si>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</si>
  <si>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</si>
  <si>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</si>
  <si>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</si>
  <si>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</si>
  <si>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</si>
  <si>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</si>
  <si>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</si>
  <si>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</si>
  <si>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</si>
  <si>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</si>
  <si>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</si>
  <si>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</si>
  <si>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</si>
  <si>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</si>
  <si>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</si>
  <si>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</si>
  <si>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</si>
  <si>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</si>
  <si>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</si>
  <si>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</si>
  <si>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</si>
  <si>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</si>
  <si>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</si>
  <si>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</si>
  <si>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</si>
  <si>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</si>
  <si>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</si>
  <si>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</si>
  <si>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</si>
  <si>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</si>
  <si>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</si>
  <si>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</si>
  <si>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</si>
  <si>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</si>
  <si>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</si>
  <si>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</si>
  <si>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</si>
  <si>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</si>
  <si>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</si>
  <si>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</si>
  <si>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</si>
  <si>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</si>
  <si>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</si>
  <si>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</si>
  <si>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</si>
  <si>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</si>
  <si>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</si>
  <si>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</si>
  <si>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</si>
  <si>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</si>
  <si>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</si>
  <si>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</si>
  <si>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</si>
  <si>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</si>
  <si>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</si>
  <si>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</si>
  <si>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</si>
  <si>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</si>
  <si>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</si>
  <si>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</si>
  <si>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</si>
  <si>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</si>
  <si>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</si>
  <si>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</si>
  <si>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</si>
  <si>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</si>
  <si>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</si>
  <si>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</si>
  <si>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</si>
  <si>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</si>
  <si>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</si>
  <si>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</si>
  <si>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</si>
  <si>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</si>
  <si>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</si>
  <si>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</si>
  <si>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</si>
  <si>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</si>
  <si>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</si>
  <si>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</si>
  <si>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</si>
  <si>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</si>
  <si>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</si>
  <si>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</si>
  <si>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</si>
  <si>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</si>
  <si>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</si>
  <si>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</si>
  <si>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</si>
  <si>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</si>
  <si>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</si>
  <si>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</si>
  <si>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</si>
  <si>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</si>
  <si>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</si>
  <si>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</si>
  <si>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</si>
  <si>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</si>
  <si>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</si>
  <si>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</si>
  <si>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</si>
  <si>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</si>
  <si>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</si>
  <si>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</si>
  <si>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</si>
  <si>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</si>
  <si>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</si>
  <si>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</si>
  <si>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</si>
  <si>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</si>
  <si>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</si>
  <si>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</si>
  <si>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</si>
  <si>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</si>
  <si>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</si>
  <si>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</si>
  <si>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</si>
  <si>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</si>
  <si>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</si>
  <si>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</si>
  <si>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</si>
  <si>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</si>
  <si>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</si>
  <si>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</si>
  <si>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</si>
  <si>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</si>
  <si>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</si>
  <si>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</si>
  <si>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</si>
  <si>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</si>
  <si>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</si>
  <si>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</si>
  <si>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</si>
  <si>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</si>
  <si>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</si>
  <si>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</si>
  <si>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</si>
  <si>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</si>
  <si>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</si>
  <si>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</si>
  <si>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</si>
  <si>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</si>
  <si>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</si>
  <si>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</si>
  <si>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</si>
  <si>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</si>
  <si>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</si>
  <si>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</si>
  <si>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</si>
  <si>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</si>
  <si>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</si>
  <si>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</si>
  <si>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</si>
  <si>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</si>
  <si>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</si>
  <si>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</si>
  <si>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</si>
  <si>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</si>
  <si>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</si>
  <si>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</si>
  <si>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</si>
  <si>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</si>
  <si>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</si>
  <si>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</si>
  <si>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</si>
  <si>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</si>
  <si>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</si>
  <si>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</si>
  <si>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</si>
  <si>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</si>
  <si>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</si>
  <si>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</si>
  <si>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</si>
  <si>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</si>
  <si>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</si>
  <si>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</si>
  <si>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</si>
  <si>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</si>
  <si>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</si>
  <si>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</si>
  <si>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</si>
  <si>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</si>
  <si>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</si>
  <si>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</si>
  <si>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</si>
  <si>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</si>
  <si>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</si>
  <si>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</si>
  <si>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</si>
  <si>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</si>
  <si>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</si>
  <si>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</si>
  <si>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</si>
  <si>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</si>
  <si>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</si>
  <si>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</si>
  <si>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</si>
  <si>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</si>
  <si>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</si>
  <si>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</si>
  <si>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</si>
  <si>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</si>
  <si>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</si>
  <si>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</si>
  <si>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</si>
  <si>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</si>
  <si>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</si>
  <si>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</si>
  <si>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</si>
  <si>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</si>
  <si>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</si>
  <si>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</si>
  <si>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</si>
  <si>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</si>
  <si>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</si>
  <si>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</si>
  <si>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</si>
  <si>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</si>
  <si>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</si>
  <si>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</si>
  <si>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</si>
  <si>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</si>
  <si>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</si>
  <si>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</si>
  <si>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</si>
  <si>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</si>
  <si>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</si>
  <si>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</si>
  <si>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</si>
  <si>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</si>
  <si>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</si>
  <si>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</si>
  <si>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</si>
  <si>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</si>
  <si>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</si>
  <si>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</si>
  <si>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</si>
  <si>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</si>
  <si>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</si>
  <si>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</si>
  <si>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</si>
  <si>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</si>
  <si>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</si>
  <si>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</si>
  <si>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</si>
  <si>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</si>
  <si>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</si>
  <si>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</si>
  <si>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</si>
  <si>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</si>
  <si>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</si>
  <si>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</si>
  <si>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</si>
  <si>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</si>
  <si>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</si>
  <si>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</si>
  <si>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</si>
  <si>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</si>
  <si>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</si>
  <si>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</si>
  <si>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</si>
  <si>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</si>
  <si>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</si>
  <si>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</si>
  <si>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</si>
  <si>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</si>
  <si>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</si>
  <si>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</si>
  <si>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</si>
  <si>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</si>
  <si>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</si>
  <si>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</si>
  <si>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</si>
  <si>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</si>
  <si>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</si>
  <si>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</si>
  <si>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</si>
  <si>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</si>
  <si>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</si>
  <si>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</si>
  <si>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</si>
  <si>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</si>
  <si>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</si>
  <si>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</si>
  <si>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</si>
  <si>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</si>
  <si>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</si>
  <si>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</si>
  <si>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</si>
  <si>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</si>
  <si>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</si>
  <si>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</si>
  <si>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</si>
  <si>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</si>
  <si>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</si>
  <si>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</si>
  <si>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</si>
  <si>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</si>
  <si>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</si>
  <si>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</si>
  <si>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</si>
  <si>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</si>
  <si>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</si>
  <si>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</si>
  <si>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</si>
  <si>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</si>
  <si>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</si>
  <si>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</si>
  <si>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</si>
  <si>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</si>
  <si>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</si>
  <si>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</si>
  <si>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</si>
  <si>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</si>
  <si>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</si>
  <si>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</si>
  <si>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</si>
  <si>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</si>
  <si>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</si>
  <si>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</si>
  <si>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</si>
  <si>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</si>
  <si>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</si>
  <si>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</si>
  <si>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</si>
  <si>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</si>
  <si>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</si>
  <si>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</si>
  <si>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</si>
  <si>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</si>
  <si>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</si>
  <si>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</si>
  <si>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</si>
  <si>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</si>
  <si>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</si>
  <si>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</si>
  <si>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</si>
  <si>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</si>
  <si>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</si>
  <si>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</si>
  <si>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</si>
  <si>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</si>
  <si>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</si>
  <si>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</si>
  <si>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</si>
  <si>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</si>
  <si>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</si>
  <si>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</si>
  <si>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</si>
  <si>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</si>
  <si>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</si>
  <si>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</si>
  <si>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</si>
  <si>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</si>
  <si>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</si>
  <si>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</si>
  <si>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</si>
  <si>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</si>
  <si>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</si>
  <si>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</si>
  <si>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</si>
  <si>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</si>
  <si>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</si>
  <si>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</si>
  <si>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</si>
  <si>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</si>
  <si>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</si>
  <si>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</si>
  <si>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</si>
  <si>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</si>
  <si>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</si>
  <si>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</si>
  <si>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</si>
  <si>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</si>
  <si>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</si>
  <si>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</si>
  <si>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</si>
  <si>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</si>
  <si>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</si>
  <si>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</si>
  <si>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</si>
  <si>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</si>
  <si>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</si>
  <si>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</si>
  <si>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</si>
  <si>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</si>
  <si>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</si>
  <si>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</si>
  <si>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</si>
  <si>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</si>
  <si>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</si>
  <si>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</si>
  <si>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</si>
  <si>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</si>
  <si>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</si>
  <si>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</si>
  <si>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</si>
  <si>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</si>
  <si>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</si>
  <si>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</si>
  <si>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</si>
  <si>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</si>
  <si>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</si>
  <si>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</si>
  <si>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</si>
  <si>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</si>
  <si>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</si>
  <si>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</si>
  <si>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</si>
  <si>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</si>
  <si>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</si>
  <si>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</si>
  <si>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</si>
  <si>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</si>
  <si>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</si>
  <si>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</si>
  <si>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</si>
  <si>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</si>
  <si>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</si>
  <si>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</si>
  <si>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</si>
  <si>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</si>
  <si>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</si>
  <si>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</si>
  <si>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</si>
  <si>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</si>
  <si>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</si>
  <si>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</si>
  <si>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</si>
  <si>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</si>
  <si>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</si>
  <si>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</si>
  <si>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</si>
  <si>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</si>
  <si>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</si>
  <si>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</si>
  <si>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</si>
  <si>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</si>
  <si>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</si>
  <si>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</si>
  <si>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</si>
  <si>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</si>
  <si>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</si>
  <si>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</si>
  <si>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</si>
  <si>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</si>
  <si>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</si>
  <si>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</si>
  <si>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</si>
  <si>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</si>
  <si>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</si>
  <si>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</si>
  <si>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</si>
  <si>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</si>
  <si>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</si>
  <si>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</si>
  <si>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</si>
  <si>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</si>
  <si>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</si>
  <si>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</si>
  <si>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</si>
  <si>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</si>
  <si>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</si>
  <si>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</si>
  <si>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</si>
  <si>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</si>
  <si>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</si>
  <si>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</si>
  <si>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</si>
  <si>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</si>
  <si>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</si>
  <si>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</si>
  <si>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</si>
  <si>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</si>
  <si>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</si>
  <si>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</si>
  <si>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</si>
  <si>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</si>
  <si>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</si>
  <si>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</si>
  <si>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</si>
  <si>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</si>
  <si>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</si>
  <si>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</si>
  <si>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</si>
  <si>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</si>
  <si>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</si>
  <si>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</si>
  <si>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</si>
  <si>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</si>
  <si>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</si>
  <si>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</si>
  <si>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</si>
  <si>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</si>
  <si>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</si>
  <si>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</si>
  <si>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</si>
  <si>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</si>
  <si>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</si>
  <si>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</si>
  <si>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</si>
  <si>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</si>
  <si>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</si>
  <si>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</si>
  <si>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</si>
  <si>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</si>
  <si>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</si>
  <si>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</si>
  <si>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</si>
  <si>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</si>
  <si>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</si>
  <si>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</si>
  <si>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</si>
  <si>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</si>
  <si>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</si>
  <si>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</si>
  <si>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</si>
  <si>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</si>
  <si>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</si>
  <si>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</si>
  <si>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</si>
  <si>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</si>
  <si>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</si>
  <si>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</si>
  <si>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</si>
  <si>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</si>
  <si>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</si>
  <si>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</si>
  <si>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</si>
  <si>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</si>
  <si>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</si>
  <si>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</si>
  <si>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</si>
  <si>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</si>
  <si>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</si>
  <si>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</si>
  <si>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</si>
  <si>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</si>
  <si>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</si>
  <si>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</si>
  <si>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</si>
  <si>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</si>
  <si>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</si>
  <si>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</si>
  <si>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</si>
  <si>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</si>
  <si>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</si>
  <si>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</si>
  <si>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</si>
  <si>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</si>
  <si>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</si>
  <si>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</si>
  <si>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</si>
  <si>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</si>
  <si>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</si>
  <si>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</si>
  <si>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</si>
  <si>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</si>
  <si>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</si>
  <si>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</si>
  <si>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</si>
  <si>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</si>
  <si>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</si>
  <si>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</si>
  <si>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</si>
  <si>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</si>
  <si>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</si>
  <si>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</si>
  <si>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</si>
  <si>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</si>
  <si>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</si>
  <si>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</si>
  <si>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</si>
  <si>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</si>
  <si>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</si>
  <si>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</si>
  <si>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</si>
  <si>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</si>
  <si>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</si>
  <si>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</si>
  <si>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</si>
  <si>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</si>
  <si>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</si>
  <si>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</si>
  <si>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</si>
  <si>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</si>
  <si>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</si>
  <si>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</si>
  <si>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</si>
  <si>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</si>
  <si>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</si>
  <si>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</si>
  <si>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</si>
  <si>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</si>
  <si>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</si>
  <si>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</si>
  <si>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</si>
  <si>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</si>
  <si>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</si>
  <si>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</si>
  <si>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</si>
  <si>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</si>
  <si>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</si>
  <si>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</si>
  <si>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</si>
  <si>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</si>
  <si>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</si>
  <si>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</si>
  <si>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</si>
  <si>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</si>
  <si>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</si>
  <si>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</si>
  <si>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</si>
  <si>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</si>
  <si>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</si>
  <si>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</si>
  <si>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</si>
  <si>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</si>
  <si>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</si>
  <si>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</si>
  <si>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</si>
  <si>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</si>
  <si>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</si>
  <si>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</si>
  <si>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</si>
  <si>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</si>
  <si>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</si>
  <si>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</si>
  <si>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</si>
  <si>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</si>
  <si>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</si>
  <si>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</si>
  <si>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</si>
  <si>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</si>
  <si>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</si>
  <si>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</si>
  <si>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</si>
  <si>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</si>
  <si>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</si>
  <si>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</si>
  <si>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</si>
  <si>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</si>
  <si>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</si>
  <si>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</si>
  <si>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</si>
  <si>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</si>
  <si>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</si>
  <si>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</si>
  <si>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</si>
  <si>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</si>
  <si>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</si>
  <si>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</si>
  <si>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</si>
  <si>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</si>
  <si>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</si>
  <si>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</si>
  <si>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</si>
  <si>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</si>
  <si>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</si>
  <si>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</si>
  <si>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</si>
  <si>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</si>
  <si>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</si>
  <si>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</si>
  <si>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</si>
  <si>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</si>
  <si>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</si>
  <si>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</si>
  <si>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</si>
  <si>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</si>
  <si>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</si>
  <si>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</si>
  <si>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</si>
  <si>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</si>
  <si>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</si>
  <si>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</si>
  <si>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</si>
  <si>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</si>
  <si>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</si>
  <si>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</si>
  <si>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</si>
  <si>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</si>
  <si>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</si>
  <si>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</si>
  <si>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</si>
  <si>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</si>
  <si>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</si>
  <si>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</si>
  <si>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</si>
  <si>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</si>
  <si>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</si>
  <si>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</si>
  <si>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</si>
  <si>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</si>
  <si>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</si>
  <si>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</si>
  <si>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</si>
  <si>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</si>
  <si>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</si>
  <si>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</si>
  <si>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</si>
  <si>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</si>
  <si>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</si>
  <si>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</si>
  <si>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</si>
  <si>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</si>
  <si>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</si>
  <si>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</si>
  <si>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</si>
  <si>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</si>
  <si>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</si>
  <si>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</si>
  <si>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</si>
  <si>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</si>
  <si>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</si>
  <si>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</si>
  <si>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</si>
  <si>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</si>
  <si>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</si>
  <si>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</si>
  <si>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</si>
  <si>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</si>
  <si>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</si>
  <si>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</si>
  <si>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</si>
  <si>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</si>
  <si>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</si>
  <si>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</si>
  <si>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</si>
  <si>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</si>
  <si>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</si>
  <si>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</si>
  <si>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</si>
  <si>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</si>
  <si>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</si>
  <si>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</si>
  <si>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</si>
  <si>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</si>
  <si>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</si>
  <si>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</si>
  <si>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</si>
  <si>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</si>
  <si>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</si>
  <si>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</si>
  <si>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</si>
  <si>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</si>
  <si>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</si>
  <si>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</si>
  <si>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</si>
  <si>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</si>
  <si>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</si>
  <si>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</si>
  <si>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</si>
  <si>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</si>
  <si>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</si>
  <si>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</si>
  <si>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</si>
  <si>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</si>
  <si>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</si>
  <si>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</si>
  <si>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</si>
  <si>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</si>
  <si>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</si>
  <si>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</si>
  <si>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</si>
  <si>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</si>
  <si>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</si>
  <si>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</si>
  <si>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</si>
  <si>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</si>
  <si>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</si>
  <si>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</si>
  <si>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</si>
  <si>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</si>
  <si>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</si>
  <si>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</si>
  <si>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</si>
  <si>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</si>
  <si>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</si>
  <si>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</si>
  <si>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</si>
  <si>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</si>
  <si>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</si>
  <si>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</si>
  <si>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</si>
  <si>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</si>
  <si>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</si>
  <si>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</si>
  <si>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</si>
  <si>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</si>
  <si>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</si>
  <si>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</si>
  <si>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</si>
  <si>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</si>
  <si>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</si>
  <si>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</si>
  <si>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</si>
  <si>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</si>
  <si>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</si>
  <si>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</si>
  <si>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</si>
  <si>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</si>
  <si>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</si>
  <si>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</si>
  <si>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</si>
  <si>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</si>
  <si>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</si>
  <si>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</si>
  <si>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</si>
  <si>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</si>
  <si>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</si>
  <si>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</si>
  <si>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</si>
  <si>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</si>
  <si>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</si>
  <si>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</si>
  <si>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</si>
  <si>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</si>
  <si>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</si>
  <si>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</si>
  <si>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</si>
  <si>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</si>
  <si>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</si>
  <si>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</si>
  <si>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</si>
  <si>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</si>
  <si>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</si>
  <si>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</si>
  <si>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</si>
  <si>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</si>
  <si>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</si>
  <si>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</si>
  <si>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</si>
  <si>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</si>
  <si>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</si>
  <si>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</si>
  <si>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</si>
  <si>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</si>
  <si>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</si>
  <si>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</si>
  <si>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</si>
  <si>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</si>
  <si>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</si>
  <si>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</si>
  <si>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</si>
  <si>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</si>
  <si>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</si>
  <si>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</si>
  <si>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</si>
  <si>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</si>
  <si>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</si>
  <si>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</si>
  <si>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</si>
  <si>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</si>
  <si>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</si>
  <si>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</si>
  <si>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</si>
  <si>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</si>
  <si>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</si>
  <si>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</si>
  <si>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</si>
  <si>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</si>
  <si>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</si>
  <si>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</si>
  <si>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</si>
  <si>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</si>
  <si>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</si>
  <si>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</si>
  <si>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</si>
  <si>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</si>
  <si>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</si>
  <si>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</si>
  <si>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</si>
  <si>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</si>
  <si>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</si>
  <si>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</si>
  <si>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</si>
  <si>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</si>
  <si>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</si>
  <si>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</si>
  <si>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</si>
  <si>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</si>
  <si>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</si>
  <si>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</si>
  <si>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</si>
  <si>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</si>
  <si>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</si>
  <si>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</si>
  <si>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</si>
  <si>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</si>
  <si>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</si>
  <si>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</si>
  <si>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</si>
  <si>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</si>
  <si>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</si>
  <si>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</si>
  <si>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</si>
  <si>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</si>
  <si>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</si>
  <si>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</si>
  <si>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</si>
  <si>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</si>
  <si>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</si>
  <si>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</si>
  <si>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</si>
  <si>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</si>
  <si>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</si>
  <si>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</si>
  <si>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</si>
  <si>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</si>
  <si>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</si>
  <si>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</si>
  <si>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</si>
  <si>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</si>
  <si>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</si>
  <si>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</si>
  <si>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</si>
  <si>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</si>
  <si>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</si>
  <si>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</si>
  <si>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</si>
  <si>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</si>
  <si>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</si>
  <si>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</si>
  <si>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</si>
  <si>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</si>
  <si>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</si>
  <si>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</si>
  <si>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</si>
  <si>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</si>
  <si>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</si>
  <si>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</si>
  <si>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</si>
  <si>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</si>
  <si>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</si>
  <si>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</si>
  <si>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</si>
  <si>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</si>
  <si>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</si>
  <si>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</si>
  <si>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</si>
  <si>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</si>
  <si>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</si>
  <si>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</si>
  <si>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</si>
  <si>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</si>
  <si>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</si>
  <si>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</si>
  <si>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</si>
  <si>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</si>
  <si>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</si>
  <si>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</si>
  <si>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</si>
  <si>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</si>
  <si>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</si>
  <si>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</si>
  <si>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</si>
  <si>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</si>
  <si>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</si>
  <si>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</si>
  <si>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</si>
  <si>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</si>
  <si>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</si>
  <si>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</si>
  <si>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</si>
  <si>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</si>
  <si>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</si>
  <si>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</si>
  <si>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</si>
  <si>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</si>
  <si>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</si>
  <si>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</si>
  <si>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</si>
  <si>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</si>
  <si>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</si>
  <si>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</si>
  <si>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</si>
  <si>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</si>
  <si>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</si>
  <si>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</si>
  <si>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</si>
  <si>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</si>
  <si>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</si>
  <si>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</si>
  <si>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</si>
  <si>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</si>
  <si>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</si>
  <si>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</si>
  <si>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</si>
  <si>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</si>
  <si>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</si>
  <si>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</si>
  <si>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</si>
  <si>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</si>
  <si>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</si>
  <si>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</si>
  <si>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</si>
  <si>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</si>
  <si>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</si>
  <si>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</si>
  <si>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</si>
  <si>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</si>
  <si>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</si>
  <si>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</si>
  <si>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</si>
  <si>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</si>
  <si>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</si>
  <si>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</si>
  <si>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</si>
  <si>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</si>
  <si>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</si>
  <si>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</si>
  <si>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</si>
  <si>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</si>
  <si>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</si>
  <si>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</si>
  <si>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</si>
  <si>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</si>
  <si>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</si>
  <si>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</si>
  <si>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</si>
  <si>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</si>
  <si>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</si>
  <si>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</si>
  <si>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</si>
  <si>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</si>
  <si>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</si>
  <si>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</si>
  <si>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</si>
  <si>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</si>
  <si>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</si>
  <si>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</si>
  <si>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</si>
  <si>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</si>
  <si>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</si>
  <si>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</si>
  <si>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</si>
  <si>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</si>
  <si>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</si>
  <si>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</si>
  <si>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</si>
  <si>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</si>
  <si>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</si>
  <si>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</si>
  <si>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</si>
  <si>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</si>
  <si>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</si>
  <si>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</si>
  <si>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</si>
  <si>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</si>
  <si>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</si>
  <si>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</si>
  <si>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</si>
  <si>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</si>
  <si>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</si>
  <si>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</si>
  <si>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</si>
  <si>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</si>
  <si>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</si>
  <si>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</si>
  <si>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</si>
  <si>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</si>
  <si>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</si>
  <si>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</si>
  <si>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</si>
  <si>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</si>
  <si>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</si>
  <si>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</si>
  <si>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</si>
  <si>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</si>
  <si>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</si>
  <si>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</si>
  <si>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</si>
  <si>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</si>
  <si>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</si>
  <si>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</si>
  <si>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</si>
  <si>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</si>
  <si>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</si>
  <si>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</si>
  <si>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</si>
  <si>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</si>
  <si>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</si>
  <si>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</si>
  <si>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</si>
  <si>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</si>
  <si>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</si>
  <si>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</si>
  <si>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</si>
  <si>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</si>
  <si>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</si>
  <si>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</si>
  <si>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</si>
  <si>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</si>
  <si>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</si>
  <si>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</si>
  <si>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</si>
  <si>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</si>
  <si>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</si>
  <si>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</si>
  <si>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</si>
  <si>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</si>
  <si>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</si>
  <si>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</si>
  <si>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</si>
  <si>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</si>
  <si>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</si>
  <si>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</si>
  <si>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</si>
  <si>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</si>
  <si>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</si>
  <si>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</si>
  <si>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</si>
  <si>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</si>
  <si>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</si>
  <si>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</si>
  <si>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</si>
  <si>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</si>
  <si>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</si>
  <si>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</si>
  <si>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</si>
  <si>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</si>
  <si>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</si>
  <si>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</si>
  <si>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</si>
  <si>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</si>
  <si>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</si>
  <si>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</si>
  <si>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</si>
  <si>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</si>
  <si>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</si>
  <si>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</si>
  <si>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</si>
  <si>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</si>
  <si>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</si>
  <si>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</si>
  <si>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</si>
  <si>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</si>
  <si>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</si>
  <si>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</si>
  <si>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</si>
  <si>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</si>
  <si>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</si>
  <si>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</si>
  <si>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</si>
  <si>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</si>
  <si>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</si>
  <si>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</si>
  <si>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</si>
  <si>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</si>
  <si>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</si>
  <si>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</si>
  <si>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</si>
  <si>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</si>
  <si>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</si>
  <si>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</si>
  <si>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</si>
  <si>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</si>
  <si>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</si>
  <si>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</si>
  <si>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</si>
  <si>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</si>
  <si>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</si>
  <si>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</si>
  <si>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</si>
  <si>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</si>
  <si>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</si>
  <si>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</si>
  <si>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</si>
  <si>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</si>
  <si>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</si>
  <si>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</si>
  <si>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</si>
  <si>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</si>
  <si>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</si>
  <si>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</si>
  <si>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</si>
  <si>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</si>
  <si>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</si>
  <si>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</si>
  <si>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</si>
  <si>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</si>
  <si>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</si>
  <si>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</si>
  <si>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</si>
  <si>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</si>
  <si>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</si>
  <si>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</si>
  <si>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</si>
  <si>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</si>
  <si>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</si>
  <si>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</si>
  <si>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</si>
  <si>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</si>
  <si>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</si>
  <si>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</si>
  <si>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</si>
  <si>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</si>
  <si>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</si>
  <si>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</si>
  <si>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</si>
  <si>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</si>
  <si>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</si>
  <si>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</si>
  <si>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</si>
  <si>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</si>
  <si>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</si>
  <si>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</si>
  <si>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</si>
  <si>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</si>
  <si>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</si>
  <si>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</si>
  <si>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</si>
  <si>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</si>
  <si>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</si>
  <si>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</si>
  <si>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</si>
  <si>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</si>
  <si>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</si>
  <si>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</si>
  <si>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</si>
  <si>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</si>
  <si>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</si>
  <si>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</si>
  <si>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</si>
  <si>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</si>
  <si>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</si>
  <si>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</si>
  <si>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</si>
  <si>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</si>
  <si>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</si>
  <si>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</si>
  <si>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</si>
  <si>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</si>
  <si>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</si>
  <si>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</si>
  <si>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</si>
  <si>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</si>
  <si>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</si>
  <si>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</si>
  <si>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</si>
  <si>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</si>
  <si>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</si>
  <si>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</si>
  <si>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</si>
  <si>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</si>
  <si>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</si>
  <si>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</si>
  <si>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</si>
  <si>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</si>
  <si>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</si>
  <si>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</si>
  <si>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</si>
  <si>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</si>
  <si>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</si>
  <si>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</si>
  <si>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</si>
  <si>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</si>
  <si>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</si>
  <si>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</si>
  <si>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</si>
  <si>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</si>
  <si>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</si>
  <si>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</si>
  <si>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</si>
  <si>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</si>
  <si>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</si>
  <si>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</si>
  <si>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</si>
  <si>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</si>
  <si>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</si>
  <si>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</si>
  <si>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</si>
  <si>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</si>
  <si>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</si>
  <si>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</si>
  <si>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</si>
  <si>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</si>
  <si>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</si>
  <si>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</si>
  <si>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</si>
  <si>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</si>
  <si>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</si>
  <si>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</si>
  <si>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</si>
  <si>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</si>
  <si>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</si>
  <si>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</si>
  <si>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</si>
  <si>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</si>
  <si>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</si>
  <si>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</si>
  <si>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</si>
  <si>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</si>
  <si>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</si>
  <si>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</si>
  <si>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</si>
  <si>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</si>
  <si>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</si>
  <si>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</si>
  <si>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</si>
  <si>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</si>
  <si>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</si>
  <si>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</si>
  <si>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</si>
  <si>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</si>
  <si>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</si>
  <si>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</si>
  <si>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</si>
  <si>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</si>
  <si>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</si>
  <si>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</si>
  <si>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</si>
  <si>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</si>
  <si>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</si>
  <si>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</si>
  <si>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</si>
  <si>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</si>
  <si>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</si>
  <si>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</si>
  <si>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</si>
  <si>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</si>
  <si>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</si>
  <si>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</si>
  <si>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</si>
  <si>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</si>
  <si>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</si>
  <si>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</si>
  <si>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</si>
  <si>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</si>
  <si>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</si>
  <si>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</si>
  <si>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</si>
  <si>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</si>
  <si>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</si>
  <si>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</si>
  <si>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</si>
  <si>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</si>
  <si>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</si>
  <si>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</si>
  <si>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</si>
  <si>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</si>
  <si>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</si>
  <si>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</si>
  <si>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</si>
  <si>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</si>
  <si>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</si>
  <si>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</si>
  <si>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</si>
  <si>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</si>
  <si>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</si>
  <si>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</si>
  <si>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</si>
  <si>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</si>
  <si>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</si>
  <si>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</si>
  <si>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</si>
  <si>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</si>
  <si>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</si>
  <si>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</si>
  <si>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</si>
  <si>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</si>
  <si>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</si>
  <si>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</si>
  <si>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</si>
  <si>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</si>
  <si>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</si>
  <si>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</si>
  <si>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</si>
  <si>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</si>
  <si>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</si>
  <si>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</si>
  <si>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</si>
  <si>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</si>
  <si>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</si>
  <si>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</si>
  <si>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</si>
  <si>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</si>
  <si>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</si>
  <si>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</si>
  <si>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</si>
  <si>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</si>
  <si>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</si>
  <si>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</si>
  <si>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</si>
  <si>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</si>
  <si>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</si>
  <si>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</si>
  <si>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</si>
  <si>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</si>
  <si>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</si>
  <si>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</si>
  <si>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</si>
  <si>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</si>
  <si>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</si>
  <si>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</si>
  <si>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</si>
  <si>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</si>
  <si>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</si>
  <si>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</si>
  <si>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</si>
  <si>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</si>
  <si>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</si>
  <si>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</si>
  <si>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</si>
  <si>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</si>
  <si>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</si>
  <si>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</si>
  <si>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</si>
  <si>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</si>
  <si>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</si>
  <si>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</si>
  <si>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</si>
  <si>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</si>
  <si>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</si>
  <si>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</si>
  <si>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</si>
  <si>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</si>
  <si>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</si>
  <si>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</si>
  <si>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</si>
  <si>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</si>
  <si>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</si>
  <si>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</si>
  <si>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</si>
  <si>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</si>
  <si>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</si>
  <si>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</si>
  <si>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</si>
  <si>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</si>
  <si>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</si>
  <si>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</si>
  <si>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</si>
  <si>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</si>
  <si>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</si>
  <si>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</si>
  <si>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</si>
  <si>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</si>
  <si>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</si>
  <si>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</si>
  <si>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</si>
  <si>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</si>
  <si>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</si>
  <si>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</si>
  <si>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</si>
  <si>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</si>
  <si>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</si>
  <si>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</si>
  <si>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</si>
  <si>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</si>
  <si>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</si>
  <si>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</si>
  <si>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</si>
  <si>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</si>
  <si>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</si>
  <si>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</si>
  <si>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</si>
  <si>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</si>
  <si>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</si>
  <si>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</si>
  <si>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</si>
  <si>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</si>
  <si>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</si>
  <si>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</si>
  <si>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</si>
  <si>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</si>
  <si>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</si>
  <si>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</si>
  <si>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</si>
  <si>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</si>
  <si>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</si>
  <si>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</si>
  <si>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</si>
  <si>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</si>
  <si>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</si>
  <si>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</si>
  <si>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</si>
  <si>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</si>
  <si>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</si>
  <si>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</si>
  <si>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</si>
  <si>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</si>
  <si>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</si>
  <si>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</si>
  <si>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</si>
  <si>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</si>
  <si>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</si>
  <si>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</si>
  <si>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</si>
  <si>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</si>
  <si>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</si>
  <si>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</si>
  <si>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</si>
  <si>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</si>
  <si>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</si>
  <si>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</si>
  <si>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</si>
  <si>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</si>
  <si>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</si>
  <si>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</si>
  <si>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</si>
  <si>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</si>
  <si>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</si>
  <si>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</si>
  <si>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</si>
  <si>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</si>
  <si>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</si>
  <si>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</si>
  <si>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</si>
  <si>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</si>
  <si>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</si>
  <si>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</si>
  <si>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</si>
  <si>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</si>
  <si>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</si>
  <si>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</si>
  <si>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</si>
  <si>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</si>
  <si>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</si>
  <si>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</si>
  <si>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</si>
  <si>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</si>
  <si>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</si>
  <si>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</si>
  <si>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</si>
  <si>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</si>
  <si>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</si>
  <si>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</si>
  <si>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</si>
  <si>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</si>
  <si>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</si>
  <si>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</si>
  <si>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</si>
  <si>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</si>
  <si>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</si>
  <si>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</si>
  <si>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</si>
  <si>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</si>
  <si>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</si>
  <si>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</si>
  <si>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</si>
  <si>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</si>
  <si>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</si>
  <si>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</si>
  <si>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</si>
  <si>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</si>
  <si>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</si>
  <si>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</si>
  <si>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</si>
  <si>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</si>
  <si>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</si>
  <si>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</si>
  <si>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</si>
  <si>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</si>
  <si>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</si>
  <si>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</si>
  <si>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</si>
  <si>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</si>
  <si>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</si>
  <si>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</si>
  <si>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</si>
  <si>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</si>
  <si>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</si>
  <si>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</si>
  <si>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</si>
  <si>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</si>
  <si>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</si>
  <si>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</si>
  <si>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</si>
  <si>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</si>
  <si>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</si>
  <si>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</si>
  <si>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</si>
  <si>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</si>
  <si>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</si>
  <si>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</si>
  <si>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</si>
  <si>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</si>
  <si>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</si>
  <si>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</si>
  <si>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</si>
  <si>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</si>
  <si>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</si>
  <si>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</si>
  <si>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</si>
  <si>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</si>
  <si>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</si>
  <si>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</si>
  <si>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</si>
  <si>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</si>
  <si>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</si>
  <si>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</si>
  <si>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</si>
  <si>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</si>
  <si>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</si>
  <si>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</si>
  <si>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</si>
  <si>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</si>
  <si>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</si>
  <si>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</si>
  <si>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</si>
  <si>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</si>
  <si>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</si>
  <si>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</si>
  <si>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</si>
  <si>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</si>
  <si>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</si>
  <si>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</si>
  <si>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</si>
  <si>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</si>
  <si>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</si>
  <si>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</si>
  <si>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</si>
  <si>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</si>
  <si>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</si>
  <si>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</si>
  <si>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</si>
  <si>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</si>
  <si>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</si>
  <si>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</si>
  <si>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</si>
  <si>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</si>
  <si>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</si>
  <si>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</si>
  <si>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</si>
  <si>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</si>
  <si>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</si>
  <si>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</si>
  <si>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</si>
  <si>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</si>
  <si>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</si>
  <si>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</si>
  <si>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</si>
  <si>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</si>
  <si>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</si>
  <si>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</si>
  <si>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</si>
  <si>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</si>
  <si>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</si>
  <si>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</si>
  <si>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</si>
  <si>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</si>
  <si>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</si>
  <si>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</si>
  <si>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</si>
  <si>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</si>
  <si>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</si>
  <si>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</si>
  <si>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</si>
  <si>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</si>
  <si>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</si>
  <si>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</si>
  <si>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</si>
  <si>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</si>
  <si>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</si>
  <si>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</si>
  <si>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</si>
  <si>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</si>
  <si>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</si>
  <si>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</si>
  <si>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</si>
  <si>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</si>
  <si>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</si>
  <si>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</si>
  <si>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</si>
  <si>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</si>
  <si>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</si>
  <si>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</si>
  <si>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</si>
  <si>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</si>
  <si>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</si>
  <si>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</si>
  <si>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</si>
  <si>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</si>
  <si>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</si>
  <si>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</si>
  <si>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</si>
  <si>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</si>
  <si>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</si>
  <si>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</si>
  <si>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</si>
  <si>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</si>
  <si>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</si>
  <si>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</si>
  <si>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</si>
  <si>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</si>
  <si>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</si>
  <si>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</si>
  <si>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</si>
  <si>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</si>
  <si>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</si>
  <si>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</si>
  <si>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</si>
  <si>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</si>
  <si>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</si>
  <si>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</si>
  <si>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</si>
  <si>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</si>
  <si>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</si>
  <si>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</si>
  <si>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</si>
  <si>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</si>
  <si>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</si>
  <si>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</si>
  <si>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</si>
  <si>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</si>
  <si>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</si>
  <si>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</si>
  <si>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</si>
  <si>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</si>
  <si>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</si>
  <si>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</si>
  <si>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</si>
  <si>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</si>
  <si>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</si>
  <si>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</si>
  <si>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</si>
  <si>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</si>
  <si>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</si>
  <si>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</si>
  <si>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</si>
  <si>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</si>
  <si>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</si>
  <si>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</si>
  <si>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</si>
  <si>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</si>
  <si>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</si>
  <si>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</si>
  <si>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</si>
  <si>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</si>
  <si>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</si>
  <si>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</si>
  <si>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</si>
  <si>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</si>
  <si>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</si>
  <si>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</si>
  <si>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</si>
  <si>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</si>
  <si>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</si>
  <si>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</si>
  <si>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</si>
  <si>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</si>
  <si>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</si>
  <si>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</si>
  <si>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</si>
  <si>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</si>
  <si>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</si>
  <si>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</si>
  <si>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</si>
  <si>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</si>
  <si>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</si>
  <si>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</si>
  <si>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</si>
  <si>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</si>
  <si>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</si>
  <si>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</si>
  <si>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</si>
  <si>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</si>
  <si>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</si>
  <si>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</si>
  <si>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</si>
  <si>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</si>
  <si>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</si>
  <si>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</si>
  <si>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</si>
  <si>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</si>
  <si>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</si>
  <si>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</si>
  <si>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</si>
  <si>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</si>
  <si>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</si>
  <si>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</si>
  <si>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</si>
  <si>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</si>
  <si>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</si>
  <si>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</si>
  <si>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</si>
  <si>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</si>
  <si>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</si>
  <si>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</si>
  <si>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</si>
  <si>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</si>
  <si>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</si>
  <si>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</si>
  <si>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</si>
  <si>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</si>
  <si>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</si>
  <si>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</si>
  <si>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</si>
  <si>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</si>
  <si>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</si>
  <si>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</si>
  <si>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</si>
  <si>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</si>
  <si>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</si>
  <si>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</si>
  <si>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</si>
  <si>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</si>
  <si>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</si>
  <si>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</si>
  <si>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</si>
  <si>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</si>
  <si>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</si>
  <si>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</si>
  <si>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</si>
  <si>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</si>
  <si>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</si>
  <si>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</si>
  <si>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</si>
  <si>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</si>
  <si>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</si>
  <si>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</si>
  <si>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</si>
  <si>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</si>
  <si>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</si>
  <si>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</si>
  <si>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</si>
  <si>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</si>
  <si>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</si>
  <si>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</si>
  <si>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</si>
  <si>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</si>
  <si>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</si>
  <si>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</si>
  <si>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</si>
  <si>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</si>
  <si>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</si>
  <si>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</si>
  <si>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</si>
  <si>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</si>
  <si>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</si>
  <si>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</si>
  <si>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</si>
  <si>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</si>
  <si>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</si>
  <si>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</si>
  <si>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</si>
  <si>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</si>
  <si>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</si>
  <si>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</si>
  <si>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</si>
  <si>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</si>
  <si>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</si>
  <si>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</si>
  <si>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</si>
  <si>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</si>
  <si>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</si>
  <si>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</si>
  <si>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</si>
  <si>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</si>
  <si>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</si>
  <si>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</si>
  <si>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</si>
  <si>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</si>
  <si>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</si>
  <si>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</si>
  <si>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</si>
  <si>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</si>
  <si>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</si>
  <si>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</si>
  <si>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</si>
  <si>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</si>
  <si>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</si>
  <si>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</si>
  <si>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</si>
  <si>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</si>
  <si>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</si>
  <si>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</si>
  <si>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</si>
  <si>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</si>
  <si>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</si>
  <si>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</si>
  <si>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</si>
  <si>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</si>
  <si>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</si>
  <si>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</si>
  <si>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</si>
  <si>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</si>
  <si>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</si>
  <si>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</si>
  <si>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</si>
  <si>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</si>
  <si>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</si>
  <si>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</si>
  <si>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</si>
  <si>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</si>
  <si>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</si>
  <si>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</si>
  <si>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</si>
  <si>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</si>
  <si>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</si>
  <si>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</si>
  <si>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</si>
  <si>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</si>
  <si>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</si>
  <si>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</si>
  <si>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</si>
  <si>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</si>
  <si>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</si>
  <si>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</si>
  <si>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</si>
  <si>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</si>
  <si>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</si>
  <si>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</si>
  <si>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</si>
  <si>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</si>
  <si>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</si>
  <si>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</si>
  <si>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</si>
  <si>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</si>
  <si>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</si>
  <si>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</si>
  <si>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</si>
  <si>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</si>
  <si>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</si>
  <si>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</si>
  <si>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</si>
  <si>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</si>
  <si>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</si>
  <si>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</si>
  <si>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</si>
  <si>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</si>
  <si>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</si>
  <si>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</si>
  <si>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</si>
  <si>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</si>
  <si>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</si>
  <si>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</si>
  <si>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</si>
  <si>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</si>
  <si>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</si>
  <si>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</si>
  <si>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</si>
  <si>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</si>
  <si>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</si>
  <si>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</si>
  <si>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</si>
  <si>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</si>
  <si>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</si>
  <si>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</si>
  <si>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</si>
  <si>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</si>
  <si>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</si>
  <si>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</si>
  <si>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</si>
  <si>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</si>
  <si>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</si>
  <si>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</si>
  <si>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</si>
  <si>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</si>
  <si>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</si>
  <si>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</si>
  <si>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</si>
  <si>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</si>
  <si>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</si>
  <si>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</si>
  <si>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</si>
  <si>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</si>
  <si>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</si>
  <si>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</si>
  <si>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</si>
  <si>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</si>
  <si>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</si>
  <si>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</si>
  <si>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</si>
  <si>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</si>
  <si>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</si>
  <si>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</si>
  <si>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</si>
  <si>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</si>
  <si>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</si>
  <si>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</si>
  <si>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</si>
  <si>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</si>
  <si>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</si>
  <si>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</si>
  <si>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</si>
  <si>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</si>
  <si>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</si>
  <si>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</si>
  <si>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</si>
  <si>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</si>
  <si>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</si>
  <si>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</si>
  <si>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</si>
  <si>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</si>
  <si>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</si>
  <si>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</si>
  <si>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</si>
  <si>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</si>
  <si>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</si>
  <si>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</si>
  <si>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</si>
  <si>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</si>
  <si>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</si>
  <si>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</si>
  <si>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</si>
  <si>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</si>
  <si>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</si>
  <si>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</si>
  <si>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</si>
  <si>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</si>
  <si>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</si>
  <si>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</si>
  <si>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</si>
  <si>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</si>
  <si>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</si>
  <si>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</si>
  <si>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</si>
  <si>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</si>
  <si>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</si>
  <si>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</si>
  <si>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</si>
  <si>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</si>
  <si>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</si>
  <si>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</si>
  <si>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</si>
  <si>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</si>
  <si>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</si>
  <si>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</si>
  <si>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</si>
  <si>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</si>
  <si>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</si>
  <si>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</si>
  <si>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</si>
  <si>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</si>
  <si>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</si>
  <si>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</si>
  <si>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</si>
  <si>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</si>
  <si>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</si>
  <si>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</si>
  <si>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</si>
  <si>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</si>
  <si>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</si>
  <si>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</si>
  <si>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</si>
  <si>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</si>
  <si>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</si>
  <si>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</si>
  <si>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</si>
  <si>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</si>
  <si>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</si>
  <si>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</si>
  <si>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</si>
  <si>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</si>
  <si>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</si>
  <si>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</si>
  <si>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</si>
  <si>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</si>
  <si>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</si>
  <si>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</si>
  <si>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</si>
  <si>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</si>
  <si>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</si>
  <si>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</si>
  <si>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</si>
  <si>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</si>
  <si>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</si>
  <si>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</si>
  <si>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</si>
  <si>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</si>
  <si>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</si>
  <si>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</si>
  <si>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</si>
  <si>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</si>
  <si>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</si>
  <si>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</si>
  <si>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</si>
  <si>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</si>
  <si>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</si>
  <si>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</si>
  <si>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</si>
  <si>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</si>
  <si>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</si>
  <si>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</si>
  <si>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</si>
  <si>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</si>
  <si>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</si>
  <si>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</si>
  <si>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</si>
  <si>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</si>
  <si>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</si>
  <si>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</si>
  <si>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</si>
  <si>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</si>
  <si>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</si>
  <si>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</si>
  <si>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</si>
  <si>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</si>
  <si>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</si>
  <si>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</si>
  <si>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</si>
  <si>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</si>
  <si>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</si>
  <si>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</si>
  <si>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</si>
  <si>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</si>
  <si>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</si>
  <si>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</si>
  <si>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</si>
  <si>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</si>
  <si>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</si>
  <si>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</si>
  <si>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</si>
  <si>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</si>
  <si>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</si>
  <si>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</si>
  <si>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</si>
  <si>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</si>
  <si>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</si>
  <si>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</si>
  <si>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</si>
  <si>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</si>
  <si>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</si>
  <si>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</si>
  <si>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</si>
  <si>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</si>
  <si>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</si>
  <si>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</si>
  <si>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</si>
  <si>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</si>
  <si>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</si>
  <si>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</si>
  <si>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</si>
  <si>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</si>
  <si>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</si>
  <si>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</si>
  <si>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</si>
  <si>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</si>
  <si>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</si>
  <si>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</si>
  <si>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</si>
  <si>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</si>
  <si>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</si>
  <si>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</si>
  <si>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</si>
  <si>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</si>
  <si>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</si>
  <si>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</si>
  <si>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</si>
  <si>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</si>
  <si>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</si>
  <si>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</si>
  <si>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</si>
  <si>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</si>
  <si>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</si>
  <si>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</si>
  <si>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</si>
  <si>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</si>
  <si>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</si>
  <si>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</si>
  <si>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</si>
  <si>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</si>
  <si>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</si>
  <si>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</si>
  <si>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</si>
  <si>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</si>
  <si>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</si>
  <si>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</si>
  <si>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</si>
  <si>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</si>
  <si>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</si>
  <si>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</si>
  <si>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</si>
  <si>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</si>
  <si>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</si>
  <si>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</si>
  <si>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</si>
  <si>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</si>
  <si>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</si>
  <si>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</si>
  <si>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</si>
  <si>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</si>
  <si>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</si>
  <si>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</si>
  <si>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</si>
  <si>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</si>
  <si>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</si>
  <si>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</si>
  <si>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</si>
  <si>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</si>
  <si>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</si>
  <si>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</si>
  <si>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</si>
  <si>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</si>
  <si>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</si>
  <si>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</si>
  <si>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</si>
  <si>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</si>
  <si>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</si>
  <si>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</si>
  <si>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</si>
  <si>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</si>
  <si>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</si>
  <si>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</si>
  <si>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</si>
  <si>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</si>
  <si>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</si>
  <si>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</si>
  <si>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</si>
  <si>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</si>
  <si>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</si>
  <si>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</si>
  <si>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</si>
  <si>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</si>
  <si>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</si>
  <si>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</si>
  <si>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</si>
  <si>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</si>
  <si>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</si>
  <si>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</si>
  <si>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</si>
  <si>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</si>
  <si>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</si>
  <si>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</si>
  <si>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</si>
  <si>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</si>
  <si>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</si>
  <si>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</si>
  <si>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</si>
  <si>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</si>
  <si>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</si>
  <si>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</si>
  <si>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</si>
  <si>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</si>
  <si>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</si>
  <si>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</si>
  <si>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</si>
  <si>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</si>
  <si>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</si>
  <si>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</si>
  <si>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</si>
  <si>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</si>
  <si>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</si>
  <si>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</si>
  <si>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</si>
  <si>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</si>
  <si>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</si>
  <si>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</si>
  <si>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</si>
  <si>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</si>
  <si>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</si>
  <si>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</si>
  <si>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</si>
  <si>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</si>
  <si>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</si>
  <si>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</si>
  <si>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</si>
  <si>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</si>
  <si>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</si>
  <si>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</si>
  <si>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</si>
  <si>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</si>
  <si>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</si>
  <si>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</si>
  <si>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</si>
  <si>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</si>
  <si>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</si>
  <si>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</si>
  <si>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</si>
  <si>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</si>
  <si>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</si>
  <si>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</si>
  <si>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</si>
  <si>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</si>
  <si>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</si>
  <si>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</si>
  <si>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</si>
  <si>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</si>
  <si>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</si>
  <si>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</si>
  <si>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</si>
  <si>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</si>
  <si>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</si>
  <si>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</si>
  <si>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</si>
  <si>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</si>
  <si>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</si>
  <si>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</si>
  <si>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</si>
  <si>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</si>
  <si>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</si>
  <si>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</si>
  <si>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</si>
  <si>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</si>
  <si>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</si>
  <si>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</si>
  <si>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</si>
  <si>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</si>
  <si>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</si>
  <si>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</si>
  <si>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</si>
  <si>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</si>
  <si>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</si>
  <si>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</si>
  <si>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</si>
  <si>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</si>
  <si>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</si>
  <si>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</si>
  <si>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</si>
  <si>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</si>
  <si>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</si>
  <si>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</si>
  <si>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</si>
  <si>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</si>
  <si>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</si>
  <si>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</si>
  <si>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</si>
  <si>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</si>
  <si>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</si>
  <si>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</si>
  <si>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</si>
  <si>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</si>
  <si>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</si>
  <si>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</si>
  <si>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</si>
  <si>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</si>
  <si>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</si>
  <si>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</si>
  <si>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</si>
  <si>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</si>
  <si>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</si>
  <si>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</si>
  <si>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</si>
  <si>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</si>
  <si>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</si>
  <si>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</si>
  <si>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</si>
  <si>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</si>
  <si>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</si>
  <si>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</si>
  <si>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</si>
  <si>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</si>
  <si>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</si>
  <si>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</si>
  <si>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</si>
  <si>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</si>
  <si>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</si>
  <si>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</si>
  <si>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</si>
  <si>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</si>
  <si>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</si>
  <si>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</si>
  <si>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</si>
  <si>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</si>
  <si>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</si>
  <si>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</si>
  <si>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</si>
  <si>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</si>
  <si>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</si>
  <si>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</si>
  <si>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</si>
  <si>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</si>
  <si>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</si>
  <si>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</si>
  <si>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</si>
  <si>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</si>
  <si>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</si>
  <si>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</si>
  <si>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</si>
  <si>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</si>
  <si>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</si>
  <si>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</si>
  <si>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</si>
  <si>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</si>
  <si>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</si>
  <si>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</si>
  <si>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</si>
  <si>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</si>
  <si>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</si>
  <si>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</si>
  <si>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</si>
  <si>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</si>
  <si>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</si>
  <si>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</si>
  <si>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</si>
  <si>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</si>
  <si>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</si>
  <si>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</si>
  <si>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</si>
  <si>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</si>
  <si>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</si>
  <si>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</si>
  <si>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</si>
  <si>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</si>
  <si>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</si>
  <si>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</si>
  <si>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</si>
  <si>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</si>
  <si>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</si>
  <si>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</si>
  <si>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</si>
  <si>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</si>
  <si>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</si>
  <si>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</si>
  <si>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</si>
  <si>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</si>
  <si>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</si>
  <si>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</si>
  <si>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</si>
  <si>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</si>
  <si>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</si>
  <si>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</si>
  <si>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</si>
  <si>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</si>
  <si>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</si>
  <si>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</si>
  <si>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</si>
  <si>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</si>
  <si>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</si>
  <si>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</si>
  <si>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</si>
  <si>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</si>
  <si>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</si>
  <si>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</si>
  <si>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</si>
  <si>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</si>
  <si>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</si>
  <si>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</si>
  <si>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</si>
  <si>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</si>
  <si>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</si>
  <si>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</si>
  <si>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</si>
  <si>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</si>
  <si>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</si>
  <si>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</si>
  <si>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</si>
  <si>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</si>
  <si>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</si>
  <si>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</si>
  <si>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</si>
  <si>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</si>
  <si>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</si>
  <si>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</si>
  <si>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</si>
  <si>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</si>
  <si>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</si>
  <si>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</si>
  <si>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</si>
  <si>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</si>
  <si>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</si>
  <si>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</si>
  <si>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</si>
  <si>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</si>
  <si>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</si>
  <si>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</si>
  <si>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</si>
  <si>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</si>
  <si>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</si>
  <si>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</si>
  <si>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</si>
  <si>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</si>
  <si>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</si>
  <si>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</si>
  <si>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</si>
  <si>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</si>
  <si>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</si>
  <si>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</si>
  <si>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</si>
  <si>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</si>
  <si>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</si>
  <si>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</si>
  <si>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</si>
  <si>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</si>
  <si>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</si>
  <si>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</si>
  <si>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</si>
  <si>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</si>
  <si>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</si>
  <si>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</si>
  <si>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</si>
  <si>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</si>
  <si>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</si>
  <si>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</si>
  <si>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</si>
  <si>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</si>
  <si>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</si>
  <si>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</si>
  <si>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</si>
  <si>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</si>
  <si>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</si>
  <si>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</si>
  <si>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</si>
  <si>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</si>
  <si>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</si>
  <si>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</si>
  <si>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</si>
  <si>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</si>
  <si>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</si>
  <si>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</si>
  <si>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</si>
  <si>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</si>
  <si>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</si>
  <si>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</si>
  <si>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</si>
  <si>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</si>
  <si>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</si>
  <si>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</si>
  <si>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</si>
  <si>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</si>
  <si>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</si>
  <si>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</si>
  <si>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</si>
  <si>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</si>
  <si>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</si>
  <si>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</si>
  <si>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</si>
  <si>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</si>
  <si>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</si>
  <si>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</si>
  <si>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</si>
  <si>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</si>
  <si>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</si>
  <si>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</si>
  <si>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</si>
  <si>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</si>
  <si>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</si>
  <si>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</si>
  <si>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</si>
  <si>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</si>
  <si>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</si>
  <si>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</si>
  <si>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</si>
  <si>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</si>
  <si>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</si>
  <si>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</si>
  <si>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</si>
  <si>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</si>
  <si>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</si>
  <si>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</si>
  <si>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</si>
  <si>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</si>
  <si>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</si>
  <si>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</si>
  <si>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</si>
  <si>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</si>
  <si>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</si>
  <si>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</si>
  <si>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</si>
  <si>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</si>
  <si>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</si>
  <si>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</si>
  <si>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</si>
  <si>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</si>
  <si>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</si>
  <si>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</si>
  <si>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</si>
  <si>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</si>
  <si>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</si>
  <si>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</si>
  <si>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</si>
  <si>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</si>
  <si>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</si>
  <si>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</si>
  <si>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</si>
  <si>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</si>
  <si>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</si>
  <si>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</si>
  <si>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</si>
  <si>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</si>
  <si>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</si>
  <si>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</si>
  <si>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</si>
  <si>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</si>
  <si>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</si>
  <si>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</si>
  <si>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</si>
  <si>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</si>
  <si>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</si>
  <si>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</si>
  <si>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</si>
  <si>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</si>
  <si>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</si>
  <si>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</si>
  <si>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</si>
  <si>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</si>
  <si>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</si>
  <si>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</si>
  <si>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</si>
  <si>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</si>
  <si>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</si>
  <si>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</si>
  <si>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</si>
  <si>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</si>
  <si>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</si>
  <si>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</si>
  <si>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</si>
  <si>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</si>
  <si>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</si>
  <si>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</si>
  <si>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</si>
  <si>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</si>
  <si>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</si>
  <si>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</si>
  <si>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</si>
  <si>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</si>
  <si>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</si>
  <si>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</si>
  <si>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</si>
  <si>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</si>
  <si>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</si>
  <si>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</si>
  <si>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</si>
  <si>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</si>
  <si>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</si>
  <si>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</si>
  <si>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</si>
  <si>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</si>
  <si>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</si>
  <si>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</si>
  <si>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</si>
  <si>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</si>
  <si>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</si>
  <si>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</si>
  <si>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</si>
  <si>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</si>
  <si>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</si>
  <si>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</si>
  <si>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</si>
  <si>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</si>
  <si>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</si>
  <si>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</si>
  <si>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</si>
  <si>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</si>
  <si>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</si>
  <si>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</si>
  <si>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</si>
  <si>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</si>
  <si>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</si>
  <si>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</si>
  <si>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</si>
  <si>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</si>
  <si>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</si>
  <si>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</si>
  <si>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</si>
  <si>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</si>
  <si>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</si>
  <si>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</si>
  <si>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</si>
  <si>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</si>
  <si>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</si>
  <si>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</si>
  <si>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</si>
  <si>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</si>
  <si>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</si>
  <si>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</si>
  <si>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</si>
  <si>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</si>
  <si>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</si>
  <si>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</si>
  <si>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</si>
  <si>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</si>
  <si>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</si>
  <si>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</si>
  <si>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</si>
  <si>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</si>
  <si>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</si>
  <si>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</si>
  <si>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</si>
  <si>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</si>
  <si>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</si>
  <si>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</si>
  <si>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</si>
  <si>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</si>
  <si>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</si>
  <si>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</si>
  <si>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</si>
  <si>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</si>
  <si>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</si>
  <si>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</si>
  <si>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</si>
  <si>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</si>
  <si>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</si>
  <si>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</si>
  <si>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</si>
  <si>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</si>
  <si>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</si>
  <si>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</si>
  <si>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</si>
  <si>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</si>
  <si>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</si>
  <si>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</si>
  <si>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</si>
  <si>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</si>
  <si>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</si>
  <si>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</si>
  <si>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</si>
  <si>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</si>
  <si>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</si>
  <si>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</si>
  <si>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</si>
  <si>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</si>
  <si>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</si>
  <si>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</si>
  <si>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</si>
  <si>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</si>
  <si>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</si>
  <si>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</si>
  <si>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</si>
  <si>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</si>
  <si>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</si>
  <si>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</si>
  <si>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</si>
  <si>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</si>
  <si>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</si>
  <si>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</si>
  <si>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</si>
  <si>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</si>
  <si>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</si>
  <si>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</si>
  <si>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</si>
  <si>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</si>
  <si>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</si>
  <si>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</si>
  <si>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</si>
  <si>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</si>
  <si>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</si>
  <si>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</si>
  <si>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</si>
  <si>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</si>
  <si>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</si>
  <si>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</si>
  <si>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</si>
  <si>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</si>
  <si>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</si>
  <si>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</si>
  <si>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</si>
  <si>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</si>
  <si>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</si>
  <si>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</si>
  <si>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</si>
  <si>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</si>
  <si>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</si>
  <si>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</si>
  <si>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</si>
  <si>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</si>
  <si>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</si>
  <si>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</si>
  <si>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</si>
  <si>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</si>
  <si>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</si>
  <si>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</si>
  <si>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</si>
  <si>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</si>
  <si>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</si>
  <si>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</si>
  <si>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</si>
  <si>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</si>
  <si>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</si>
  <si>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</si>
  <si>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</si>
  <si>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</si>
  <si>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</si>
  <si>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</si>
  <si>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</si>
  <si>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</si>
  <si>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</si>
  <si>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</si>
  <si>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</si>
  <si>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</si>
  <si>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</si>
  <si>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</si>
  <si>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</si>
  <si>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</si>
  <si>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</si>
  <si>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</si>
  <si>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</si>
  <si>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</si>
  <si>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</si>
  <si>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</si>
  <si>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</si>
  <si>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</si>
  <si>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</si>
  <si>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</si>
  <si>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</si>
  <si>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</si>
  <si>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</si>
  <si>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</si>
  <si>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</si>
  <si>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</si>
  <si>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</si>
  <si>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</si>
  <si>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</si>
  <si>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</si>
  <si>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</si>
  <si>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</si>
  <si>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</si>
  <si>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</si>
  <si>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</si>
  <si>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</si>
  <si>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</si>
  <si>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</si>
  <si>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</si>
  <si>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</si>
  <si>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</si>
  <si>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</si>
  <si>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</si>
  <si>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</si>
  <si>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</si>
  <si>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</si>
  <si>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</si>
  <si>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</si>
  <si>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</si>
  <si>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</si>
  <si>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</si>
  <si>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</si>
  <si>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</si>
  <si>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</si>
  <si>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</si>
  <si>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</si>
  <si>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</si>
  <si>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</si>
  <si>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</si>
  <si>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</si>
  <si>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</si>
  <si>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</si>
  <si>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</si>
  <si>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</si>
  <si>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</si>
  <si>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</si>
  <si>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</si>
  <si>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</si>
  <si>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</si>
  <si>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</si>
  <si>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</si>
  <si>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</si>
  <si>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</si>
  <si>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</si>
  <si>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</si>
  <si>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</si>
  <si>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</si>
  <si>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</si>
  <si>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</si>
  <si>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</si>
  <si>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</si>
  <si>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</si>
  <si>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</si>
  <si>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</si>
  <si>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</si>
  <si>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</si>
  <si>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</si>
  <si>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</si>
  <si>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</si>
  <si>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</si>
  <si>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</si>
  <si>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</si>
  <si>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</si>
  <si>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</si>
  <si>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</si>
  <si>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</si>
  <si>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</si>
  <si>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</si>
  <si>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</si>
  <si>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</si>
  <si>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</si>
  <si>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</si>
  <si>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</si>
  <si>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</si>
  <si>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</si>
  <si>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</si>
  <si>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</si>
  <si>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</si>
  <si>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</si>
  <si>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</si>
  <si>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</si>
  <si>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</si>
  <si>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</si>
  <si>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</si>
  <si>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</si>
  <si>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</si>
  <si>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</si>
  <si>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</si>
  <si>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</si>
  <si>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</si>
  <si>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</si>
  <si>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</si>
  <si>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</si>
  <si>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</si>
  <si>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</si>
  <si>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</si>
  <si>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</si>
  <si>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</si>
  <si>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</si>
  <si>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</si>
  <si>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</si>
  <si>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</si>
  <si>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</si>
  <si>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</si>
  <si>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</si>
  <si>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</si>
  <si>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</si>
  <si>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</si>
  <si>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</si>
  <si>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</si>
  <si>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</si>
  <si>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</si>
  <si>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</si>
  <si>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</si>
  <si>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</si>
  <si>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</si>
  <si>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</si>
  <si>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</si>
  <si>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</si>
  <si>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</si>
  <si>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</si>
  <si>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</si>
  <si>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</si>
  <si>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</si>
  <si>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</si>
  <si>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</si>
  <si>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</si>
  <si>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</si>
  <si>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</si>
  <si>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</si>
  <si>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</si>
  <si>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</si>
  <si>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</si>
  <si>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</si>
  <si>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</si>
  <si>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</si>
  <si>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</si>
  <si>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</si>
  <si>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</si>
  <si>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</si>
  <si>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</si>
  <si>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</si>
  <si>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</si>
  <si>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</si>
  <si>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</si>
  <si>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</si>
  <si>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</si>
  <si>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</si>
  <si>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</si>
  <si>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</si>
  <si>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</si>
  <si>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</si>
  <si>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</si>
  <si>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</si>
  <si>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</si>
  <si>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</si>
  <si>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</si>
  <si>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</si>
  <si>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</si>
  <si>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</si>
  <si>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</si>
  <si>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</si>
  <si>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</si>
  <si>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</si>
  <si>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</si>
  <si>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</si>
  <si>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</si>
  <si>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</si>
  <si>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</si>
  <si>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</si>
  <si>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</si>
  <si>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</si>
  <si>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</si>
  <si>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</si>
  <si>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</si>
  <si>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</si>
  <si>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</si>
  <si>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</si>
  <si>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</si>
  <si>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</si>
  <si>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</si>
  <si>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</si>
  <si>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</si>
  <si>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</si>
  <si>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</si>
  <si>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</si>
  <si>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</si>
  <si>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</si>
  <si>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</si>
  <si>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</si>
  <si>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</si>
  <si>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</si>
  <si>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</si>
  <si>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</si>
  <si>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</si>
  <si>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</si>
  <si>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</si>
  <si>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</si>
  <si>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</si>
  <si>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</si>
  <si>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</si>
  <si>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</si>
  <si>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</si>
  <si>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</si>
  <si>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</si>
  <si>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</si>
  <si>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</si>
  <si>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</si>
  <si>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</si>
  <si>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</si>
  <si>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</si>
  <si>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</si>
  <si>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</si>
  <si>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</si>
  <si>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</si>
  <si>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</si>
  <si>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</si>
  <si>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</si>
  <si>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</si>
  <si>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</si>
  <si>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</si>
  <si>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</si>
  <si>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</si>
  <si>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</si>
  <si>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</si>
  <si>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</si>
  <si>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</si>
  <si>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</si>
  <si>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</si>
  <si>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</si>
  <si>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</si>
  <si>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</si>
  <si>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</si>
  <si>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</si>
  <si>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</si>
  <si>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</si>
  <si>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</si>
  <si>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</si>
  <si>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</si>
  <si>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</si>
  <si>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</si>
  <si>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</si>
  <si>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</si>
  <si>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</si>
  <si>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</si>
  <si>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</si>
  <si>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</si>
  <si>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</si>
  <si>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</si>
  <si>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</si>
  <si>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</si>
  <si>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</si>
  <si>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</si>
  <si>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</si>
  <si>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</si>
  <si>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</si>
  <si>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</si>
  <si>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</si>
  <si>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</si>
  <si>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</si>
  <si>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</si>
  <si>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</si>
  <si>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</si>
  <si>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</si>
  <si>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</si>
  <si>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</si>
  <si>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</si>
  <si>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</si>
  <si>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</si>
  <si>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</si>
  <si>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</si>
  <si>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</si>
  <si>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</si>
  <si>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</si>
  <si>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</si>
  <si>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</si>
  <si>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</si>
  <si>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</si>
  <si>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</si>
  <si>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</si>
  <si>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</si>
  <si>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</si>
  <si>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</si>
  <si>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</si>
  <si>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</si>
  <si>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</si>
  <si>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</si>
  <si>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</si>
  <si>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</si>
  <si>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</si>
  <si>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</si>
  <si>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</si>
  <si>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</si>
  <si>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</si>
  <si>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</si>
  <si>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</si>
  <si>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</si>
  <si>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</si>
  <si>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</si>
  <si>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</si>
  <si>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</si>
  <si>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</si>
  <si>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</si>
  <si>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</si>
  <si>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</si>
  <si>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</si>
  <si>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</si>
  <si>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</si>
  <si>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</si>
  <si>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</si>
  <si>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</si>
  <si>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</si>
  <si>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</si>
  <si>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</si>
  <si>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</si>
  <si>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</si>
  <si>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</si>
  <si>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</si>
  <si>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</si>
  <si>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</si>
  <si>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</si>
  <si>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</si>
  <si>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</si>
  <si>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</si>
  <si>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</si>
  <si>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</si>
  <si>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</si>
  <si>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</si>
  <si>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</si>
  <si>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</si>
  <si>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</si>
  <si>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</si>
  <si>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</si>
  <si>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</si>
  <si>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</si>
  <si>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</si>
  <si>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</si>
  <si>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</si>
  <si>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</si>
  <si>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</si>
  <si>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</si>
  <si>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</si>
  <si>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</si>
  <si>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</si>
  <si>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</si>
  <si>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</si>
  <si>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</si>
  <si>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</si>
  <si>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</si>
  <si>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</si>
  <si>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</si>
  <si>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</si>
  <si>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</si>
  <si>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</si>
  <si>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</si>
  <si>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</si>
  <si>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</si>
  <si>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</si>
  <si>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</si>
  <si>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</si>
  <si>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</si>
  <si>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</si>
  <si>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</si>
  <si>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</si>
  <si>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</si>
  <si>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</si>
  <si>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</si>
  <si>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</si>
  <si>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</si>
  <si>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</si>
  <si>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</si>
  <si>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</si>
  <si>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</si>
  <si>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</si>
  <si>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</si>
  <si>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</si>
  <si>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</si>
  <si>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</si>
  <si>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</si>
  <si>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</si>
  <si>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</si>
  <si>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</si>
  <si>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</si>
  <si>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</si>
  <si>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</si>
  <si>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</si>
  <si>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</si>
  <si>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</si>
  <si>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</si>
  <si>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</si>
  <si>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</si>
  <si>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</si>
  <si>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</si>
  <si>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</si>
  <si>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</si>
  <si>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</si>
  <si>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</si>
  <si>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</si>
  <si>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</si>
  <si>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</si>
  <si>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</si>
  <si>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</si>
  <si>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</si>
  <si>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</si>
  <si>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</si>
  <si>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</si>
  <si>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</si>
  <si>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</si>
  <si>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</si>
  <si>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</si>
  <si>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</si>
  <si>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</si>
  <si>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</si>
  <si>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</si>
  <si>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</si>
  <si>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</si>
  <si>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</si>
  <si>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</si>
  <si>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</si>
  <si>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</si>
  <si>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</si>
  <si>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</si>
  <si>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</si>
  <si>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</si>
  <si>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</si>
  <si>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</si>
  <si>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</si>
  <si>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</si>
  <si>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</si>
  <si>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</si>
  <si>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</si>
  <si>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</si>
  <si>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</si>
  <si>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</si>
  <si>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</si>
  <si>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</si>
  <si>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</si>
  <si>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</si>
  <si>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</si>
  <si>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</si>
  <si>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</si>
  <si>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</si>
  <si>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</si>
  <si>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</si>
  <si>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</si>
  <si>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</si>
  <si>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</si>
  <si>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</si>
  <si>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</si>
  <si>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</si>
  <si>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</si>
  <si>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</si>
  <si>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</si>
  <si>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</si>
  <si>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</si>
  <si>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</si>
  <si>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</si>
  <si>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</si>
  <si>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</si>
  <si>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</si>
  <si>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</si>
  <si>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</si>
  <si>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</si>
  <si>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</si>
  <si>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</si>
  <si>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</si>
  <si>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</si>
  <si>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</si>
  <si>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</si>
  <si>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</si>
  <si>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</si>
  <si>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</si>
  <si>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</si>
  <si>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</si>
  <si>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</si>
  <si>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</si>
  <si>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</si>
  <si>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</si>
  <si>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</si>
  <si>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</si>
  <si>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</si>
  <si>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</si>
  <si>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</si>
  <si>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</si>
  <si>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</si>
  <si>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</si>
  <si>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</si>
  <si>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</si>
  <si>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</si>
  <si>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</si>
  <si>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</si>
  <si>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</si>
  <si>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</si>
  <si>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</si>
  <si>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</si>
  <si>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</si>
  <si>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</si>
  <si>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</si>
  <si>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</si>
  <si>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</si>
  <si>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</si>
  <si>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</si>
  <si>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</si>
  <si>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</si>
  <si>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</si>
  <si>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</si>
  <si>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</si>
  <si>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</si>
  <si>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</si>
  <si>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</si>
  <si>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</si>
  <si>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</si>
  <si>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</si>
  <si>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</si>
  <si>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</si>
  <si>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</si>
  <si>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</si>
  <si>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</si>
  <si>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</si>
  <si>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</si>
  <si>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</si>
  <si>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</si>
  <si>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</si>
  <si>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</si>
  <si>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</si>
  <si>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</si>
  <si>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</si>
  <si>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</si>
  <si>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</si>
  <si>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</si>
  <si>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</si>
  <si>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</si>
  <si>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</si>
  <si>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</si>
  <si>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</si>
  <si>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</si>
  <si>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</si>
  <si>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</si>
  <si>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</si>
  <si>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</si>
  <si>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</si>
  <si>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</si>
  <si>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</si>
  <si>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</si>
  <si>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</si>
  <si>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</si>
  <si>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</si>
  <si>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</si>
  <si>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</si>
  <si>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</si>
  <si>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</si>
  <si>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</si>
  <si>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</si>
  <si>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</si>
  <si>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</si>
  <si>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</si>
  <si>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</si>
  <si>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</si>
  <si>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</si>
  <si>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</si>
  <si>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</si>
  <si>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</si>
  <si>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</si>
  <si>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</si>
  <si>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</si>
  <si>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</si>
  <si>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</si>
  <si>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</si>
  <si>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</si>
  <si>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</si>
  <si>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</si>
  <si>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</si>
  <si>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</si>
  <si>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</si>
  <si>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</si>
  <si>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</si>
  <si>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</si>
  <si>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</si>
  <si>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</si>
  <si>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</si>
  <si>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</si>
  <si>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</si>
  <si>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</si>
  <si>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</si>
  <si>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</si>
  <si>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</si>
  <si>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</si>
  <si>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</si>
  <si>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</si>
  <si>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</si>
  <si>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</si>
  <si>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</si>
  <si>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</si>
  <si>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</si>
  <si>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</si>
  <si>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</si>
  <si>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</si>
  <si>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</si>
  <si>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</si>
  <si>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</si>
  <si>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</si>
  <si>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</si>
  <si>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</si>
  <si>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</si>
  <si>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</si>
  <si>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</si>
  <si>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</si>
  <si>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</si>
  <si>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</si>
  <si>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</si>
  <si>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</si>
  <si>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</si>
  <si>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</si>
  <si>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</si>
  <si>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</si>
  <si>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</si>
  <si>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</si>
  <si>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</si>
  <si>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</si>
  <si>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</si>
  <si>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</si>
  <si>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</si>
  <si>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</si>
  <si>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</si>
  <si>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</si>
  <si>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</si>
  <si>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</si>
  <si>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</si>
  <si>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</si>
  <si>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</si>
  <si>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</si>
  <si>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</si>
  <si>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</si>
  <si>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</si>
  <si>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</si>
  <si>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</si>
  <si>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</si>
  <si>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</si>
  <si>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</si>
  <si>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</si>
  <si>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</si>
  <si>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</si>
  <si>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</si>
  <si>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</si>
  <si>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</si>
  <si>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</si>
  <si>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</si>
  <si>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</si>
  <si>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</si>
  <si>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</si>
  <si>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</si>
  <si>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</si>
  <si>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</si>
  <si>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</si>
  <si>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</si>
  <si>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</si>
  <si>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</si>
  <si>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</si>
  <si>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</si>
  <si>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</si>
  <si>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</si>
  <si>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</si>
  <si>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</si>
  <si>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</si>
  <si>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</si>
  <si>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</si>
  <si>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</si>
  <si>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</si>
  <si>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</si>
  <si>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</si>
  <si>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</si>
  <si>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</si>
  <si>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</si>
  <si>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</si>
  <si>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</si>
  <si>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</si>
  <si>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</si>
  <si>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</si>
  <si>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</si>
  <si>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</si>
  <si>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</si>
  <si>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</si>
  <si>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</si>
  <si>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</si>
  <si>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</si>
  <si>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</si>
  <si>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</si>
  <si>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</si>
  <si>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</si>
  <si>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</si>
  <si>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</si>
  <si>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</si>
  <si>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</si>
  <si>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</si>
  <si>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</si>
  <si>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</si>
  <si>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</si>
  <si>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</si>
  <si>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</si>
  <si>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</si>
  <si>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</si>
  <si>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</si>
  <si>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</si>
  <si>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</si>
  <si>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</si>
  <si>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</si>
  <si>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</si>
  <si>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</si>
  <si>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</si>
  <si>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</si>
  <si>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</si>
  <si>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</si>
  <si>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</si>
  <si>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</si>
  <si>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</si>
  <si>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</si>
  <si>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</si>
  <si>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</si>
  <si>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</si>
  <si>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</si>
  <si>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</si>
  <si>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</si>
  <si>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</si>
  <si>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</si>
  <si>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</si>
  <si>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</si>
  <si>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</si>
  <si>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</si>
  <si>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</si>
  <si>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</si>
  <si>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</si>
  <si>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</si>
  <si>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</si>
  <si>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</si>
  <si>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</si>
  <si>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</si>
  <si>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</si>
  <si>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</si>
  <si>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</si>
  <si>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</si>
  <si>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</si>
  <si>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</si>
  <si>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</si>
  <si>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</si>
  <si>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</si>
  <si>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</si>
  <si>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</si>
  <si>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</si>
  <si>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</si>
  <si>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</si>
  <si>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</si>
  <si>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</si>
  <si>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</si>
  <si>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</si>
  <si>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</si>
  <si>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</si>
  <si>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</si>
  <si>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</si>
  <si>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</si>
  <si>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</si>
  <si>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</si>
  <si>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</si>
  <si>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</si>
  <si>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</si>
  <si>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</si>
  <si>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</si>
  <si>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</si>
  <si>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</si>
  <si>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</si>
  <si>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</si>
  <si>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</si>
  <si>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</si>
  <si>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</si>
  <si>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</si>
  <si>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</si>
  <si>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</si>
  <si>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</si>
  <si>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</si>
  <si>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</si>
  <si>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</si>
  <si>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</si>
  <si>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</si>
  <si>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</si>
  <si>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</si>
  <si>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</si>
  <si>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</si>
  <si>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</si>
  <si>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</si>
  <si>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</si>
  <si>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</si>
  <si>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</si>
  <si>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</si>
  <si>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</si>
  <si>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</si>
  <si>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</si>
  <si>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</si>
  <si>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</si>
  <si>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</si>
  <si>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</si>
  <si>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</si>
  <si>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</si>
  <si>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</si>
  <si>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</si>
  <si>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</si>
  <si>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</si>
  <si>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</si>
  <si>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</si>
  <si>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</si>
  <si>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</si>
  <si>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</si>
  <si>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</si>
  <si>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</si>
  <si>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</si>
  <si>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</si>
  <si>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</si>
  <si>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</si>
  <si>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</si>
  <si>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</si>
  <si>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</si>
  <si>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</si>
  <si>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</si>
  <si>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</si>
  <si>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</si>
  <si>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</si>
  <si>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</si>
  <si>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</si>
  <si>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</si>
  <si>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</si>
  <si>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</si>
  <si>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</si>
  <si>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</si>
  <si>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</si>
  <si>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</si>
  <si>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</si>
  <si>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</si>
  <si>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</si>
  <si>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</si>
  <si>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</si>
  <si>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</si>
  <si>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</si>
  <si>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</si>
  <si>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</si>
  <si>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</si>
  <si>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</si>
  <si>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</si>
  <si>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</si>
  <si>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</si>
  <si>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</si>
  <si>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</si>
  <si>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</si>
  <si>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</si>
  <si>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</si>
  <si>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</si>
  <si>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</si>
  <si>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</si>
  <si>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</si>
  <si>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</si>
  <si>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</si>
  <si>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</si>
  <si>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</si>
  <si>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</si>
  <si>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</si>
  <si>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</si>
  <si>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</si>
  <si>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</si>
  <si>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</si>
  <si>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</si>
  <si>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</si>
  <si>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</si>
  <si>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</si>
  <si>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</si>
  <si>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</si>
  <si>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</si>
  <si>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</si>
  <si>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</si>
  <si>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</si>
  <si>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</si>
  <si>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</si>
  <si>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</si>
  <si>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</si>
  <si>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</si>
  <si>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</si>
  <si>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</si>
  <si>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</si>
  <si>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</si>
  <si>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</si>
  <si>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</si>
  <si>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</si>
  <si>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</si>
  <si>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</si>
  <si>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</si>
  <si>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</si>
  <si>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</si>
  <si>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</si>
  <si>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</si>
  <si>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</si>
  <si>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</si>
  <si>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</si>
  <si>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</si>
  <si>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</si>
  <si>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</si>
  <si>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</si>
  <si>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</si>
  <si>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</si>
  <si>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</si>
  <si>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</si>
  <si>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</si>
  <si>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</si>
  <si>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</si>
  <si>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</si>
  <si>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</si>
  <si>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</si>
  <si>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</si>
  <si>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</si>
  <si>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</si>
  <si>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</si>
  <si>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</si>
  <si>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</si>
  <si>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</si>
  <si>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</si>
  <si>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</si>
  <si>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</si>
  <si>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</si>
  <si>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</si>
  <si>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</si>
  <si>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</si>
  <si>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</si>
  <si>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</si>
  <si>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</si>
  <si>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</si>
  <si>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</si>
  <si>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</si>
  <si>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</si>
  <si>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</si>
  <si>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</si>
  <si>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</si>
  <si>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</si>
  <si>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</si>
  <si>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</si>
  <si>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</si>
  <si>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</si>
  <si>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</si>
  <si>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</si>
  <si>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</si>
  <si>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</si>
  <si>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</si>
  <si>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</si>
  <si>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</si>
  <si>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</si>
  <si>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</si>
  <si>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</si>
  <si>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</si>
  <si>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</si>
  <si>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</si>
  <si>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</si>
  <si>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</si>
  <si>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</si>
  <si>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</si>
  <si>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</si>
  <si>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</si>
  <si>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</si>
  <si>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</si>
  <si>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</si>
  <si>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</si>
  <si>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</si>
  <si>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</si>
  <si>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</si>
  <si>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</si>
  <si>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</si>
  <si>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</si>
  <si>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</si>
  <si>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</si>
  <si>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</si>
  <si>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</si>
  <si>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</si>
  <si>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</si>
  <si>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</si>
  <si>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</si>
  <si>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</si>
  <si>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</si>
  <si>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</si>
  <si>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</si>
  <si>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</si>
  <si>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</si>
  <si>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</si>
  <si>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</si>
  <si>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</si>
  <si>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</si>
  <si>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</si>
  <si>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</si>
  <si>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</si>
  <si>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</si>
  <si>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</si>
  <si>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</si>
  <si>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</si>
  <si>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</si>
  <si>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</si>
  <si>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</si>
  <si>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</si>
  <si>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</si>
  <si>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</si>
  <si>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</si>
  <si>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</si>
  <si>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</si>
  <si>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</si>
  <si>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</si>
  <si>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</si>
  <si>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</si>
  <si>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</si>
  <si>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</si>
  <si>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</si>
  <si>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</si>
  <si>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</si>
  <si>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</si>
  <si>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</si>
  <si>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</si>
  <si>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</si>
  <si>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</si>
  <si>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</si>
  <si>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</si>
  <si>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</si>
  <si>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</si>
  <si>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</si>
  <si>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</si>
  <si>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</si>
  <si>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</si>
  <si>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</si>
  <si>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</si>
  <si>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</si>
  <si>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</si>
  <si>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</si>
  <si>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</si>
  <si>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</si>
  <si>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</si>
  <si>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</si>
  <si>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</si>
  <si>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</si>
  <si>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</si>
  <si>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</si>
  <si>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</si>
  <si>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</si>
  <si>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</si>
  <si>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</si>
  <si>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</si>
  <si>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</si>
  <si>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</si>
  <si>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</si>
  <si>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</si>
  <si>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</si>
  <si>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</si>
  <si>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</si>
  <si>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</si>
  <si>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</si>
  <si>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</si>
  <si>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</si>
  <si>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</si>
  <si>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</si>
  <si>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</si>
  <si>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</si>
  <si>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</si>
  <si>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</si>
  <si>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</si>
  <si>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</si>
  <si>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</si>
  <si>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</si>
  <si>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</si>
  <si>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</si>
  <si>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</si>
  <si>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</si>
  <si>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</si>
  <si>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</si>
  <si>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</si>
  <si>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</si>
  <si>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</si>
  <si>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</si>
  <si>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</si>
  <si>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</si>
  <si>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</si>
  <si>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</si>
  <si>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</si>
  <si>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</si>
  <si>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</si>
  <si>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</si>
  <si>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</si>
  <si>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</si>
  <si>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</si>
  <si>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</si>
  <si>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</si>
  <si>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</si>
  <si>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</si>
  <si>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</si>
  <si>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</si>
  <si>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</si>
  <si>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</si>
  <si>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</si>
  <si>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</si>
  <si>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</si>
  <si>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</si>
  <si>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</si>
  <si>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</si>
  <si>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</si>
  <si>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</si>
  <si>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</si>
  <si>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</si>
  <si>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</si>
  <si>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</si>
  <si>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</si>
  <si>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</si>
  <si>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</si>
  <si>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</si>
  <si>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</si>
  <si>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</si>
  <si>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</si>
  <si>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</si>
  <si>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</si>
  <si>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</si>
  <si>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</si>
  <si>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</si>
  <si>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</si>
  <si>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</si>
  <si>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</si>
  <si>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</si>
  <si>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</si>
  <si>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</si>
  <si>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</si>
  <si>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</si>
  <si>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</si>
  <si>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</si>
  <si>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</si>
  <si>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</si>
  <si>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</si>
  <si>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</si>
  <si>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</si>
  <si>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</si>
  <si>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</si>
  <si>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</si>
  <si>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</si>
  <si>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</si>
  <si>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</si>
  <si>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</si>
  <si>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</si>
  <si>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</si>
  <si>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</si>
  <si>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</si>
  <si>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</si>
  <si>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</si>
  <si>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</si>
  <si>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</si>
  <si>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</si>
  <si>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</si>
  <si>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</si>
  <si>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</si>
  <si>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</si>
  <si>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</si>
  <si>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</si>
  <si>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</si>
  <si>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</si>
  <si>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</si>
  <si>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</si>
  <si>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</si>
  <si>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</si>
  <si>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</si>
  <si>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</si>
  <si>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</si>
  <si>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</si>
  <si>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</si>
  <si>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</si>
  <si>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</si>
  <si>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</si>
  <si>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</si>
  <si>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</si>
  <si>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</si>
  <si>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</si>
  <si>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</si>
  <si>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</si>
  <si>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</si>
  <si>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</si>
  <si>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</si>
  <si>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</si>
  <si>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</si>
  <si>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</si>
  <si>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</si>
  <si>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</si>
  <si>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</si>
  <si>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</si>
  <si>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</si>
  <si>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</si>
  <si>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</si>
  <si>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</si>
  <si>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</si>
  <si>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</si>
  <si>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</si>
  <si>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</si>
  <si>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</si>
  <si>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</si>
  <si>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</si>
  <si>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</si>
  <si>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</si>
  <si>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</si>
  <si>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</si>
  <si>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</si>
  <si>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</si>
  <si>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</si>
  <si>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</si>
  <si>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</si>
  <si>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</si>
  <si>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</si>
  <si>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</si>
  <si>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</si>
  <si>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</si>
  <si>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</si>
  <si>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</si>
  <si>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</si>
  <si>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</si>
  <si>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</si>
  <si>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</si>
  <si>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</si>
  <si>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</si>
  <si>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</si>
  <si>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</si>
  <si>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</si>
  <si>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</si>
  <si>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</si>
  <si>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</si>
  <si>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</si>
  <si>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</si>
  <si>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</si>
  <si>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</si>
  <si>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</si>
  <si>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</si>
  <si>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</si>
  <si>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</si>
  <si>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</si>
  <si>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</si>
  <si>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</si>
  <si>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</si>
  <si>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</si>
  <si>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</si>
  <si>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</si>
  <si>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</si>
  <si>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</si>
  <si>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</si>
  <si>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</si>
  <si>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</si>
  <si>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</si>
  <si>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</si>
  <si>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</si>
  <si>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</si>
  <si>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</si>
  <si>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</si>
  <si>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</si>
  <si>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</si>
  <si>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</si>
  <si>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</si>
  <si>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</si>
  <si>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</si>
  <si>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</si>
  <si>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</si>
  <si>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</si>
  <si>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</si>
  <si>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</si>
  <si>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</si>
  <si>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</si>
  <si>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</si>
  <si>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</si>
  <si>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</si>
  <si>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</si>
  <si>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</si>
  <si>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</si>
  <si>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</si>
  <si>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</si>
  <si>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</si>
  <si>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</si>
  <si>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</si>
  <si>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</si>
  <si>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</si>
  <si>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</si>
  <si>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</si>
  <si>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</si>
  <si>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</si>
  <si>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</si>
  <si>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</si>
  <si>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</si>
  <si>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</si>
  <si>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</si>
  <si>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</si>
  <si>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</si>
  <si>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</si>
  <si>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</si>
  <si>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</si>
  <si>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</si>
  <si>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</si>
  <si>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</si>
  <si>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</si>
  <si>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</si>
  <si>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</si>
  <si>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</si>
  <si>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</si>
  <si>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</si>
  <si>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</si>
  <si>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</si>
  <si>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</si>
  <si>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</si>
  <si>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</si>
  <si>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</si>
  <si>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</si>
  <si>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</si>
  <si>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</si>
  <si>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</si>
  <si>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</si>
  <si>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</si>
  <si>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</si>
  <si>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</si>
  <si>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</si>
  <si>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</si>
  <si>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</si>
  <si>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</si>
  <si>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</si>
  <si>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</si>
  <si>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</si>
  <si>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</si>
  <si>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</si>
  <si>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</si>
  <si>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</si>
  <si>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</si>
  <si>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</si>
  <si>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</si>
  <si>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</si>
  <si>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</si>
  <si>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</si>
  <si>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</si>
  <si>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</si>
  <si>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</si>
  <si>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</si>
  <si>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</si>
  <si>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</si>
  <si>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</si>
  <si>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</si>
  <si>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</si>
  <si>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</si>
  <si>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</si>
  <si>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</si>
  <si>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</si>
  <si>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</si>
  <si>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</si>
  <si>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</si>
  <si>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</si>
  <si>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</si>
  <si>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</si>
  <si>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</si>
  <si>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</si>
  <si>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</si>
  <si>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</si>
  <si>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</si>
  <si>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</si>
  <si>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</si>
  <si>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</si>
  <si>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</si>
  <si>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</si>
  <si>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</si>
  <si>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</si>
  <si>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</si>
  <si>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</si>
  <si>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</si>
  <si>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</si>
  <si>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</si>
  <si>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</si>
  <si>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</si>
  <si>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</si>
  <si>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</si>
  <si>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</si>
  <si>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</si>
  <si>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</si>
  <si>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</si>
  <si>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</si>
  <si>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</si>
  <si>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</si>
  <si>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</si>
  <si>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</si>
  <si>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</si>
  <si>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</si>
  <si>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</si>
  <si>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</si>
  <si>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</si>
  <si>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</si>
  <si>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</si>
  <si>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</si>
  <si>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</si>
  <si>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</si>
  <si>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</si>
  <si>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</si>
  <si>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</si>
  <si>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</si>
  <si>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</si>
  <si>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</si>
  <si>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</si>
  <si>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</si>
  <si>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</si>
  <si>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</si>
  <si>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</si>
  <si>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</si>
  <si>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</si>
  <si>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</si>
  <si>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</si>
  <si>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</si>
  <si>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</si>
  <si>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</si>
  <si>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</si>
  <si>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</si>
  <si>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</si>
  <si>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</si>
  <si>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</si>
  <si>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</si>
  <si>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</si>
  <si>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</si>
  <si>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</si>
  <si>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</si>
  <si>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</si>
  <si>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</si>
  <si>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</si>
  <si>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</si>
  <si>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</si>
  <si>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</si>
  <si>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</si>
  <si>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</si>
  <si>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</si>
  <si>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</si>
  <si>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</si>
  <si>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</si>
  <si>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</si>
  <si>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</si>
  <si>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</si>
  <si>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</si>
  <si>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</si>
  <si>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</si>
  <si>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</si>
  <si>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</si>
  <si>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</si>
  <si>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</si>
  <si>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</si>
  <si>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</si>
  <si>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</si>
  <si>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</si>
  <si>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</si>
  <si>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</si>
  <si>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</si>
  <si>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</si>
  <si>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</si>
  <si>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</si>
  <si>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</si>
  <si>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</si>
  <si>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</si>
  <si>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</si>
  <si>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</si>
  <si>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</si>
  <si>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</si>
  <si>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</si>
  <si>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</si>
  <si>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</si>
  <si>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</si>
  <si>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</si>
  <si>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</si>
  <si>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</si>
  <si>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</si>
  <si>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</si>
  <si>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</si>
  <si>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</si>
  <si>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</si>
  <si>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</si>
  <si>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</si>
  <si>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</si>
  <si>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</si>
  <si>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</si>
  <si>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</si>
  <si>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</si>
  <si>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</si>
  <si>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</si>
  <si>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</si>
  <si>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</si>
  <si>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</si>
  <si>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</si>
  <si>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</si>
  <si>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</si>
  <si>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</si>
  <si>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</si>
  <si>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</si>
  <si>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</si>
  <si>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</si>
  <si>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</si>
  <si>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</si>
  <si>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</si>
  <si>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</si>
  <si>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</si>
  <si>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</si>
  <si>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</si>
  <si>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</si>
  <si>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</si>
  <si>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</si>
  <si>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</si>
  <si>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</si>
  <si>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</si>
  <si>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</si>
  <si>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</si>
  <si>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</si>
  <si>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</si>
  <si>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</si>
  <si>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</si>
  <si>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</si>
  <si>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</si>
  <si>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</si>
  <si>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</si>
  <si>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</si>
  <si>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</si>
  <si>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</si>
  <si>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</si>
  <si>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</si>
  <si>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</si>
  <si>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</si>
  <si>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</si>
  <si>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</si>
  <si>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</si>
  <si>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</si>
  <si>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</si>
  <si>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</si>
  <si>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</si>
  <si>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</si>
  <si>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</si>
  <si>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</si>
  <si>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</si>
  <si>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</si>
  <si>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</si>
  <si>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</si>
  <si>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</si>
  <si>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</si>
  <si>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</si>
  <si>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</si>
  <si>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</si>
  <si>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</si>
  <si>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</si>
  <si>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</si>
  <si>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</si>
  <si>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</si>
  <si>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</si>
  <si>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</si>
  <si>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</si>
  <si>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</si>
  <si>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</si>
  <si>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</si>
  <si>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</si>
  <si>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</si>
  <si>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</si>
  <si>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</si>
  <si>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</si>
  <si>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</si>
  <si>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</si>
  <si>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</si>
  <si>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</si>
  <si>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</si>
  <si>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</si>
  <si>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</si>
  <si>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</si>
  <si>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</si>
  <si>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</si>
  <si>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</si>
  <si>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</si>
  <si>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</si>
  <si>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</si>
  <si>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</si>
  <si>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</si>
  <si>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</si>
  <si>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</si>
  <si>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</si>
  <si>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</si>
  <si>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</si>
  <si>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</si>
  <si>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</si>
  <si>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</si>
  <si>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</si>
  <si>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</si>
  <si>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</si>
  <si>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</si>
  <si>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</si>
  <si>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</si>
  <si>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</si>
  <si>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</si>
  <si>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</si>
  <si>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</si>
  <si>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</si>
  <si>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</si>
  <si>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</si>
  <si>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</si>
  <si>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</si>
  <si>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</si>
  <si>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</si>
  <si>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</si>
  <si>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</si>
  <si>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</si>
  <si>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</si>
  <si>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</si>
  <si>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</si>
  <si>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</si>
  <si>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</si>
  <si>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</si>
  <si>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</si>
  <si>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</si>
  <si>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</si>
  <si>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</si>
  <si>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</si>
  <si>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</si>
  <si>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</si>
  <si>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</si>
  <si>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</si>
  <si>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</si>
  <si>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</si>
  <si>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</si>
  <si>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</si>
  <si>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</si>
  <si>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</si>
  <si>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</si>
  <si>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</si>
  <si>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</si>
  <si>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</si>
  <si>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</si>
  <si>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</si>
  <si>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</si>
  <si>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</si>
  <si>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</si>
  <si>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</si>
  <si>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</si>
  <si>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</si>
  <si>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</si>
  <si>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</si>
  <si>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</si>
  <si>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</si>
  <si>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</si>
  <si>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</si>
  <si>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</si>
  <si>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</si>
  <si>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</si>
  <si>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</si>
  <si>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</si>
  <si>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</si>
  <si>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</si>
  <si>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</si>
  <si>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</si>
  <si>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</si>
  <si>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</si>
  <si>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</si>
  <si>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</si>
  <si>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</si>
  <si>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</si>
  <si>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</si>
  <si>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</si>
  <si>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</si>
  <si>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</si>
  <si>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</si>
  <si>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</si>
  <si>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</si>
  <si>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</si>
  <si>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</si>
  <si>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</si>
  <si>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</si>
  <si>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</si>
  <si>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</si>
  <si>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</si>
  <si>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</si>
  <si>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</si>
  <si>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</si>
  <si>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</si>
  <si>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</si>
  <si>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</si>
  <si>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</si>
  <si>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</si>
  <si>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</si>
  <si>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</si>
  <si>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</si>
  <si>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</si>
  <si>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</si>
  <si>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</si>
  <si>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</si>
  <si>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</si>
  <si>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</si>
  <si>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</si>
  <si>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</si>
  <si>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</si>
  <si>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</si>
  <si>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</si>
  <si>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</si>
  <si>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</si>
  <si>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</si>
  <si>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</si>
  <si>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</si>
  <si>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</si>
  <si>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</si>
  <si>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</si>
  <si>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</si>
  <si>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</si>
  <si>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</si>
  <si>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</si>
  <si>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</si>
  <si>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</si>
  <si>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</si>
  <si>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</si>
  <si>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</si>
  <si>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</si>
  <si>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</si>
  <si>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</si>
  <si>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</si>
  <si>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</si>
  <si>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</si>
  <si>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</si>
  <si>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</si>
  <si>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</si>
  <si>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</si>
  <si>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</si>
  <si>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</si>
  <si>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</si>
  <si>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</si>
  <si>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</si>
  <si>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</si>
  <si>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</si>
  <si>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</si>
  <si>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</si>
  <si>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</si>
  <si>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</si>
  <si>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</si>
  <si>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</si>
  <si>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</si>
  <si>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</si>
  <si>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</si>
  <si>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</si>
  <si>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</si>
  <si>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</si>
  <si>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</si>
  <si>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</si>
  <si>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</si>
  <si>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</si>
  <si>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</si>
  <si>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</si>
  <si>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</si>
  <si>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</si>
  <si>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</si>
  <si>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</si>
  <si>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</si>
  <si>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</si>
  <si>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</si>
  <si>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</si>
  <si>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</si>
  <si>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</si>
  <si>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</si>
  <si>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</si>
  <si>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</si>
  <si>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</si>
  <si>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</si>
  <si>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</si>
  <si>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</si>
  <si>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</si>
  <si>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</si>
  <si>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</si>
  <si>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</si>
  <si>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</si>
  <si>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</si>
  <si>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</si>
  <si>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</si>
  <si>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</si>
  <si>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</si>
  <si>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</si>
  <si>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</si>
  <si>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</si>
  <si>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</si>
  <si>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</si>
  <si>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</si>
  <si>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</si>
  <si>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</si>
  <si>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</si>
  <si>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</si>
  <si>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</si>
  <si>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</si>
  <si>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</si>
  <si>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</si>
  <si>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</si>
  <si>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</si>
  <si>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</si>
  <si>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</si>
  <si>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</si>
  <si>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</si>
  <si>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</si>
  <si>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</si>
  <si>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</si>
  <si>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</si>
  <si>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</si>
  <si>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</si>
  <si>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</si>
  <si>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</si>
  <si>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</si>
  <si>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</si>
  <si>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</si>
  <si>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</si>
  <si>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</si>
  <si>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</si>
  <si>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</si>
  <si>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</si>
  <si>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</si>
  <si>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</si>
  <si>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</si>
  <si>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</si>
  <si>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</si>
  <si>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</si>
  <si>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</si>
  <si>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</si>
  <si>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</si>
  <si>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</si>
  <si>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</si>
  <si>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</si>
  <si>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</si>
  <si>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</si>
  <si>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</si>
  <si>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</si>
  <si>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</si>
  <si>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</si>
  <si>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</si>
  <si>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</si>
  <si>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</si>
  <si>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</si>
  <si>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</si>
  <si>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</si>
  <si>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</si>
  <si>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</si>
  <si>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</si>
  <si>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</si>
  <si>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</si>
  <si>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</si>
  <si>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</si>
  <si>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</si>
  <si>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</si>
  <si>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</si>
  <si>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</si>
  <si>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</si>
  <si>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</si>
  <si>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</si>
  <si>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</si>
  <si>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</si>
  <si>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</si>
  <si>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</si>
  <si>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</si>
  <si>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</si>
  <si>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</si>
  <si>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</si>
  <si>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</si>
  <si>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</si>
  <si>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</si>
  <si>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</si>
  <si>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</si>
  <si>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</si>
  <si>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</si>
  <si>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</si>
  <si>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</si>
  <si>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</si>
  <si>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</si>
  <si>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</si>
  <si>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</si>
  <si>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</si>
  <si>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</si>
  <si>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</si>
  <si>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</si>
  <si>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</si>
  <si>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</si>
  <si>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</si>
  <si>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</si>
  <si>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</si>
  <si>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</si>
  <si>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</si>
  <si>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</si>
  <si>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</si>
  <si>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</si>
  <si>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</si>
  <si>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</si>
  <si>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</si>
  <si>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</si>
  <si>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</si>
  <si>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</si>
  <si>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</si>
  <si>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</si>
  <si>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</si>
  <si>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</si>
  <si>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</si>
  <si>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</si>
  <si>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</si>
  <si>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</si>
  <si>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</si>
  <si>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</si>
  <si>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</si>
  <si>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</si>
  <si>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</si>
  <si>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</si>
  <si>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</si>
  <si>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</si>
  <si>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</si>
  <si>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</si>
  <si>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</si>
  <si>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</si>
  <si>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</si>
  <si>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</si>
  <si>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</si>
  <si>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</si>
  <si>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</si>
  <si>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</si>
  <si>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</si>
  <si>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</si>
  <si>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</si>
  <si>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</si>
  <si>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</si>
  <si>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</si>
  <si>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</si>
  <si>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</si>
  <si>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</si>
  <si>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</si>
  <si>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</si>
  <si>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</si>
  <si>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</si>
  <si>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</si>
  <si>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</si>
  <si>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</si>
  <si>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</si>
  <si>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</si>
  <si>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</si>
  <si>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</si>
  <si>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</si>
  <si>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</si>
  <si>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</si>
  <si>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</si>
  <si>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</si>
  <si>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</si>
  <si>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</si>
  <si>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</si>
  <si>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</si>
  <si>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</si>
  <si>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</si>
  <si>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</si>
  <si>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</si>
  <si>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</si>
  <si>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</si>
  <si>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</si>
  <si>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</si>
  <si>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</si>
  <si>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</si>
  <si>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</si>
  <si>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</si>
  <si>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</si>
  <si>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</si>
  <si>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</si>
  <si>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</si>
  <si>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</si>
  <si>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</si>
  <si>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</si>
  <si>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</si>
  <si>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</si>
  <si>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</si>
  <si>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</si>
  <si>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</si>
  <si>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</si>
  <si>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</si>
  <si>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</si>
  <si>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</si>
  <si>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</si>
  <si>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</si>
  <si>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</si>
  <si>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</si>
  <si>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</si>
  <si>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</si>
  <si>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</si>
  <si>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</si>
  <si>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</si>
  <si>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</si>
  <si>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</si>
  <si>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</si>
  <si>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</si>
  <si>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</si>
  <si>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</si>
  <si>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</si>
  <si>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</si>
  <si>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</si>
  <si>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</si>
  <si>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</si>
  <si>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</si>
  <si>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</si>
  <si>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</si>
  <si>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</si>
  <si>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</si>
  <si>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</si>
  <si>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</si>
  <si>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</si>
  <si>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</si>
  <si>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</si>
  <si>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</si>
  <si>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</si>
  <si>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</si>
  <si>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</si>
  <si>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</si>
  <si>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</si>
  <si>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</si>
  <si>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</si>
  <si>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</si>
  <si>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</si>
  <si>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</si>
  <si>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</si>
  <si>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</si>
  <si>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</si>
  <si>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</si>
  <si>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</si>
  <si>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</si>
  <si>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</si>
  <si>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</si>
  <si>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</si>
  <si>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</si>
  <si>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</si>
  <si>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</si>
  <si>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</si>
  <si>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</si>
  <si>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</si>
  <si>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</si>
  <si>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</si>
  <si>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</si>
  <si>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</si>
  <si>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</si>
  <si>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</si>
  <si>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</si>
  <si>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</si>
  <si>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</si>
  <si>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</si>
  <si>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</si>
  <si>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</si>
  <si>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</si>
  <si>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</si>
  <si>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</si>
  <si>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</si>
  <si>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</si>
  <si>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</si>
  <si>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</si>
  <si>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</si>
  <si>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</si>
  <si>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</si>
  <si>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</si>
  <si>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</si>
  <si>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</si>
  <si>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</si>
  <si>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</si>
  <si>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</si>
  <si>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</si>
  <si>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</si>
  <si>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</si>
  <si>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</si>
  <si>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</si>
  <si>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</si>
  <si>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</si>
  <si>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</si>
  <si>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</si>
  <si>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</si>
  <si>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</si>
  <si>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</si>
  <si>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</si>
  <si>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</si>
  <si>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</si>
  <si>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</si>
  <si>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</si>
  <si>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</si>
  <si>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</si>
  <si>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</si>
  <si>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</si>
  <si>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</si>
  <si>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</si>
  <si>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</si>
  <si>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</si>
  <si>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</si>
  <si>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</si>
  <si>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</si>
  <si>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</si>
  <si>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</si>
  <si>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</si>
  <si>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</si>
  <si>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</si>
  <si>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</si>
  <si>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</si>
  <si>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</si>
  <si>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</si>
  <si>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</si>
  <si>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</si>
  <si>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</si>
  <si>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</si>
  <si>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</si>
  <si>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</si>
  <si>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</si>
  <si>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</si>
  <si>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</si>
  <si>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</si>
  <si>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</si>
  <si>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</si>
  <si>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</si>
  <si>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</si>
  <si>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</si>
  <si>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</si>
  <si>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</si>
  <si>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</si>
  <si>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</si>
  <si>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</si>
  <si>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</si>
  <si>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</si>
  <si>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</si>
  <si>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</si>
  <si>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</si>
  <si>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</si>
  <si>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</si>
  <si>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</si>
  <si>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</si>
  <si>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</si>
  <si>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</si>
  <si>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</si>
  <si>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</si>
  <si>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</si>
  <si>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</si>
  <si>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</si>
  <si>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</si>
  <si>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</si>
  <si>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</si>
  <si>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</si>
  <si>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</si>
  <si>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</si>
  <si>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</si>
  <si>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</si>
  <si>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</si>
  <si>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</si>
  <si>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</si>
  <si>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</si>
  <si>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</si>
  <si>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</si>
  <si>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</si>
  <si>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</si>
  <si>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</si>
  <si>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</si>
  <si>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</si>
  <si>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</si>
  <si>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</si>
  <si>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</si>
  <si>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</si>
  <si>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</si>
  <si>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</si>
  <si>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</si>
  <si>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</si>
  <si>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</si>
  <si>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</si>
  <si>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</si>
  <si>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</si>
  <si>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</si>
  <si>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</si>
  <si>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</si>
  <si>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</si>
  <si>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</si>
  <si>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</si>
  <si>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</si>
  <si>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</si>
  <si>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</si>
  <si>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</si>
  <si>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</si>
  <si>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</si>
  <si>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</si>
  <si>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</si>
  <si>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</si>
  <si>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</si>
  <si>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</si>
  <si>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</si>
  <si>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</si>
  <si>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</si>
  <si>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</si>
  <si>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</si>
  <si>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</si>
  <si>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</si>
  <si>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</si>
  <si>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</si>
  <si>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</si>
  <si>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</si>
  <si>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</si>
  <si>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</si>
  <si>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</si>
  <si>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</si>
  <si>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</si>
  <si>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</si>
  <si>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</si>
  <si>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</si>
  <si>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</si>
  <si>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</si>
  <si>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</si>
  <si>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</si>
  <si>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</si>
  <si>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</si>
  <si>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</si>
  <si>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</si>
  <si>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</si>
  <si>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</si>
  <si>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</si>
  <si>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</si>
  <si>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</si>
  <si>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</si>
  <si>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</si>
  <si>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</si>
  <si>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</si>
  <si>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</si>
  <si>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</si>
  <si>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</si>
  <si>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</si>
  <si>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</si>
  <si>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</si>
  <si>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</si>
  <si>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</si>
  <si>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</si>
  <si>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</si>
  <si>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</si>
  <si>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</si>
  <si>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</si>
  <si>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</si>
  <si>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</si>
  <si>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</si>
  <si>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</si>
  <si>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</si>
  <si>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</si>
  <si>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</si>
  <si>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</si>
  <si>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</si>
  <si>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</si>
  <si>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</si>
  <si>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</si>
  <si>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</si>
  <si>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</si>
  <si>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</si>
  <si>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</si>
  <si>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</si>
  <si>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</si>
  <si>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</si>
  <si>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</si>
  <si>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</si>
  <si>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</si>
  <si>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</si>
  <si>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</si>
  <si>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</si>
  <si>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</si>
  <si>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</si>
  <si>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</si>
  <si>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</si>
  <si>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</si>
  <si>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</si>
  <si>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</si>
  <si>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</si>
  <si>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</si>
  <si>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</si>
  <si>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</si>
  <si>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</si>
  <si>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</si>
  <si>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</si>
  <si>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</si>
  <si>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</si>
  <si>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</si>
  <si>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</si>
  <si>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</si>
  <si>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</si>
  <si>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</si>
  <si>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</si>
  <si>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</si>
  <si>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</si>
  <si>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</si>
  <si>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</si>
  <si>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</si>
  <si>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</si>
  <si>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</si>
  <si>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</si>
  <si>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</si>
  <si>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</si>
  <si>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</si>
  <si>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</si>
  <si>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</si>
  <si>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</si>
  <si>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</si>
  <si>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</si>
  <si>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</si>
  <si>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</si>
  <si>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</si>
  <si>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</si>
  <si>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</si>
  <si>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</si>
  <si>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</si>
  <si>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</si>
  <si>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</si>
  <si>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</si>
  <si>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</si>
  <si>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</si>
  <si>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</si>
  <si>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</si>
  <si>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</si>
  <si>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</si>
  <si>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</si>
  <si>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</si>
  <si>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</si>
  <si>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</si>
  <si>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</si>
  <si>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</si>
  <si>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</si>
  <si>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</si>
  <si>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</si>
  <si>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</si>
  <si>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</si>
  <si>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</si>
  <si>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</si>
  <si>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</si>
  <si>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</si>
  <si>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</si>
  <si>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</si>
  <si>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</si>
  <si>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</si>
  <si>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</si>
  <si>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</si>
  <si>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</si>
  <si>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</si>
  <si>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</si>
  <si>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</si>
  <si>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</si>
  <si>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</si>
  <si>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</si>
  <si>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</si>
  <si>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</si>
  <si>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</si>
  <si>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</si>
  <si>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</si>
  <si>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</si>
  <si>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</si>
  <si>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</si>
  <si>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</si>
  <si>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</si>
  <si>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</si>
  <si>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</si>
  <si>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</si>
  <si>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</si>
  <si>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</si>
  <si>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</si>
  <si>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</si>
  <si>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</si>
  <si>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</si>
  <si>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</si>
  <si>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</si>
  <si>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</si>
  <si>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</si>
  <si>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</si>
  <si>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</si>
  <si>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</si>
  <si>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</si>
  <si>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</si>
  <si>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</si>
  <si>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</si>
  <si>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</si>
  <si>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</si>
  <si>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</si>
  <si>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</si>
  <si>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</si>
  <si>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</si>
  <si>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</si>
  <si>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</si>
  <si>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</si>
  <si>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</si>
  <si>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</si>
  <si>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</si>
  <si>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</si>
  <si>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</si>
  <si>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</si>
  <si>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</si>
  <si>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</si>
  <si>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</si>
  <si>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</si>
  <si>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</si>
  <si>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</si>
  <si>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</si>
  <si>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</si>
  <si>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</si>
  <si>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</si>
  <si>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</si>
  <si>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</si>
  <si>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</si>
  <si>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</si>
  <si>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</si>
  <si>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</si>
  <si>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</si>
  <si>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</si>
  <si>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</si>
  <si>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</si>
  <si>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</si>
  <si>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</si>
  <si>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</si>
  <si>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</si>
  <si>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</si>
  <si>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</si>
  <si>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</si>
  <si>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</si>
  <si>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</si>
  <si>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</si>
  <si>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</si>
  <si>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</si>
  <si>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</si>
  <si>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</si>
  <si>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</si>
  <si>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</si>
  <si>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</si>
  <si>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</si>
  <si>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</si>
  <si>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</si>
  <si>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</si>
  <si>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</si>
  <si>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</si>
  <si>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</si>
  <si>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</si>
  <si>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</si>
  <si>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</si>
  <si>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</si>
  <si>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</si>
  <si>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</si>
  <si>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</si>
  <si>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</si>
  <si>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</si>
  <si>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</si>
  <si>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</si>
  <si>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</si>
  <si>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</si>
  <si>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</si>
  <si>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</si>
  <si>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</si>
  <si>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</si>
  <si>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</si>
  <si>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</si>
  <si>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</si>
  <si>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</si>
  <si>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</si>
  <si>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</si>
  <si>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</si>
  <si>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</si>
  <si>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</si>
  <si>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</si>
  <si>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</si>
  <si>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</si>
  <si>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</si>
  <si>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</si>
  <si>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</si>
  <si>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</si>
  <si>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</si>
  <si>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</si>
  <si>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</si>
  <si>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</si>
  <si>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</si>
  <si>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</si>
  <si>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</si>
  <si>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</si>
  <si>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</si>
  <si>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</si>
  <si>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</si>
  <si>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</si>
  <si>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</si>
  <si>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</si>
  <si>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</si>
  <si>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</si>
  <si>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</si>
  <si>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</si>
  <si>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</si>
  <si>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</si>
  <si>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</si>
  <si>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</si>
  <si>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</si>
  <si>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</si>
  <si>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</si>
  <si>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</si>
  <si>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</si>
  <si>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</si>
  <si>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</si>
  <si>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</si>
  <si>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</si>
  <si>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</si>
  <si>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</si>
  <si>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</si>
  <si>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</si>
  <si>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</si>
  <si>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</si>
  <si>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</si>
  <si>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</si>
  <si>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</si>
  <si>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</si>
  <si>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</si>
  <si>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</si>
  <si>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</si>
  <si>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</si>
  <si>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</si>
  <si>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</si>
  <si>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</si>
  <si>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</si>
  <si>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</si>
  <si>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</si>
  <si>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</si>
  <si>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</si>
  <si>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</si>
  <si>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</si>
  <si>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</si>
  <si>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</si>
  <si>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</si>
  <si>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</si>
  <si>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</si>
  <si>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</si>
  <si>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</si>
  <si>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</si>
  <si>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</si>
  <si>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</si>
  <si>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</si>
  <si>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</si>
  <si>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</si>
  <si>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</si>
  <si>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</si>
  <si>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</si>
  <si>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</si>
  <si>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</si>
  <si>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</si>
  <si>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</si>
  <si>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</si>
  <si>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</si>
  <si>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</si>
  <si>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</si>
  <si>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</si>
  <si>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</si>
  <si>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</si>
  <si>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</si>
  <si>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</si>
  <si>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</si>
  <si>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</si>
  <si>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</si>
  <si>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</si>
  <si>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</si>
  <si>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</si>
  <si>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</si>
  <si>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</si>
  <si>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</si>
  <si>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</si>
  <si>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</si>
  <si>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</si>
  <si>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</si>
  <si>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</si>
  <si>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</si>
  <si>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</si>
  <si>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</si>
  <si>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</si>
  <si>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</si>
  <si>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</si>
  <si>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</si>
  <si>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</si>
  <si>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</si>
  <si>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</si>
  <si>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</si>
  <si>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</si>
  <si>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</si>
  <si>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</si>
  <si>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</si>
  <si>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</si>
  <si>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</si>
  <si>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</si>
  <si>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</si>
  <si>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</si>
  <si>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</si>
  <si>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</si>
  <si>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</si>
  <si>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</si>
  <si>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</si>
  <si>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</si>
  <si>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</si>
  <si>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</si>
  <si>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</si>
  <si>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</si>
  <si>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</si>
  <si>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</si>
  <si>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</si>
  <si>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</si>
  <si>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</si>
  <si>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</si>
  <si>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</si>
  <si>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</si>
  <si>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</si>
  <si>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</si>
  <si>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</si>
  <si>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</si>
  <si>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</si>
  <si>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</si>
  <si>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</si>
  <si>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</si>
  <si>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</si>
  <si>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</si>
  <si>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</si>
  <si>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</si>
  <si>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</si>
  <si>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</si>
  <si>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</si>
  <si>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</si>
  <si>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</si>
  <si>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</si>
  <si>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</si>
  <si>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</si>
  <si>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</si>
  <si>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</si>
  <si>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</si>
  <si>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</si>
  <si>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</si>
  <si>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</si>
  <si>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</si>
  <si>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</si>
  <si>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</si>
  <si>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</si>
  <si>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</si>
  <si>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</si>
  <si>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</si>
  <si>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</si>
  <si>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</si>
  <si>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</si>
  <si>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</si>
  <si>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</si>
  <si>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</si>
  <si>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</si>
  <si>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</si>
  <si>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</si>
  <si>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</si>
  <si>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</si>
  <si>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</si>
  <si>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</si>
  <si>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</si>
  <si>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</si>
  <si>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</si>
  <si>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</si>
  <si>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</si>
  <si>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</si>
  <si>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</si>
  <si>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</si>
  <si>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</si>
  <si>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</si>
  <si>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</si>
  <si>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</si>
  <si>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</si>
  <si>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</si>
  <si>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</si>
  <si>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</si>
  <si>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</si>
  <si>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</si>
  <si>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</si>
  <si>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</si>
  <si>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</si>
  <si>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</si>
  <si>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</si>
  <si>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</si>
  <si>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</si>
  <si>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</si>
  <si>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</si>
  <si>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</si>
  <si>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</si>
  <si>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</si>
  <si>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</si>
  <si>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</si>
  <si>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</si>
  <si>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</si>
  <si>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</si>
  <si>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</si>
  <si>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</si>
  <si>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</si>
  <si>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</si>
  <si>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</si>
  <si>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</si>
  <si>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</si>
  <si>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</si>
  <si>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</si>
  <si>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</si>
  <si>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</si>
  <si>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</si>
  <si>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</si>
  <si>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</si>
  <si>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</si>
  <si>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</si>
  <si>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</si>
  <si>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</si>
  <si>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</si>
  <si>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</si>
  <si>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</si>
  <si>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</si>
  <si>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</si>
  <si>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</si>
  <si>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</si>
  <si>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</si>
  <si>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</si>
  <si>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</si>
  <si>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</si>
  <si>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</si>
  <si>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</si>
  <si>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</si>
  <si>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</si>
  <si>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</si>
  <si>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</si>
  <si>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</si>
  <si>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</si>
  <si>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</si>
  <si>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</si>
  <si>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</si>
  <si>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</si>
  <si>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</si>
  <si>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</si>
  <si>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</si>
  <si>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</si>
  <si>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</si>
  <si>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</si>
  <si>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</si>
  <si>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</si>
  <si>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</si>
  <si>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</si>
  <si>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</si>
  <si>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</si>
  <si>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</si>
  <si>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</si>
  <si>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</si>
  <si>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</si>
  <si>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</si>
  <si>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</si>
  <si>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</si>
  <si>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</si>
  <si>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</si>
  <si>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</si>
  <si>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</si>
  <si>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</si>
  <si>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</si>
  <si>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</si>
  <si>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</si>
  <si>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</si>
  <si>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</si>
  <si>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</si>
  <si>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</si>
  <si>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</si>
  <si>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</si>
  <si>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</si>
  <si>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</si>
  <si>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</si>
  <si>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</si>
  <si>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</si>
  <si>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</si>
  <si>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</si>
  <si>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</si>
  <si>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</si>
  <si>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</si>
  <si>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</si>
  <si>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</si>
  <si>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</si>
  <si>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</si>
  <si>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</si>
  <si>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</si>
  <si>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</si>
  <si>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</si>
  <si>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</si>
  <si>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</si>
  <si>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</si>
  <si>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</si>
  <si>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</si>
  <si>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</si>
  <si>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</si>
  <si>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</si>
  <si>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</si>
  <si>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</si>
  <si>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</si>
  <si>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</si>
  <si>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</si>
  <si>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</si>
  <si>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</si>
  <si>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</si>
  <si>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</si>
  <si>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</si>
  <si>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</si>
  <si>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</si>
  <si>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</si>
  <si>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</si>
  <si>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</si>
  <si>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</si>
  <si>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</si>
  <si>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</si>
  <si>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</si>
  <si>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</si>
  <si>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</si>
  <si>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</si>
  <si>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</si>
  <si>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</si>
  <si>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</si>
  <si>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</si>
  <si>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</si>
  <si>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</si>
  <si>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</si>
  <si>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</si>
  <si>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</si>
  <si>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</si>
  <si>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</si>
  <si>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</si>
  <si>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</si>
  <si>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</si>
  <si>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</si>
  <si>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</si>
  <si>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</si>
  <si>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</si>
  <si>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</si>
  <si>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</si>
  <si>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</si>
  <si>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</si>
  <si>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</si>
  <si>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</si>
  <si>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</si>
  <si>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</si>
  <si>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</si>
  <si>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</si>
  <si>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</si>
  <si>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</si>
  <si>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</si>
  <si>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</si>
  <si>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</si>
  <si>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</si>
  <si>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</si>
  <si>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</si>
  <si>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</si>
  <si>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</si>
  <si>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</si>
  <si>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</si>
  <si>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</si>
  <si>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</si>
  <si>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</si>
  <si>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</si>
  <si>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</si>
  <si>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</si>
  <si>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</si>
  <si>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</si>
  <si>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</si>
  <si>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</si>
  <si>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</si>
  <si>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</si>
  <si>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</si>
  <si>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</si>
  <si>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</si>
  <si>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</si>
  <si>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</si>
  <si>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</si>
  <si>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</si>
  <si>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</si>
  <si>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</si>
  <si>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</si>
  <si>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</si>
  <si>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</si>
  <si>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</si>
  <si>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</si>
  <si>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</si>
  <si>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</si>
  <si>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</si>
  <si>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</si>
  <si>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</si>
  <si>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</si>
  <si>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</si>
  <si>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</si>
  <si>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</si>
  <si>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</si>
  <si>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</si>
  <si>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</si>
  <si>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</si>
  <si>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</si>
  <si>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</si>
  <si>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</si>
  <si>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</si>
  <si>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</si>
  <si>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</si>
  <si>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</si>
  <si>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</si>
  <si>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</si>
  <si>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</si>
  <si>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</si>
  <si>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</si>
  <si>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</si>
  <si>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</si>
  <si>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</si>
  <si>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</si>
  <si>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</si>
  <si>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</si>
  <si>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</si>
  <si>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</si>
  <si>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</si>
  <si>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</si>
  <si>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</si>
  <si>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</si>
  <si>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</si>
  <si>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</si>
  <si>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</si>
  <si>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</si>
  <si>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</si>
  <si>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</si>
  <si>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</si>
  <si>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</si>
  <si>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</si>
  <si>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</si>
  <si>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</si>
  <si>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</si>
  <si>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</si>
  <si>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</si>
  <si>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</si>
  <si>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</si>
  <si>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</si>
  <si>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</si>
  <si>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</si>
  <si>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</si>
  <si>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</si>
  <si>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</si>
  <si>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</si>
  <si>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</si>
  <si>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</si>
  <si>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</si>
  <si>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</si>
  <si>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</si>
  <si>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</si>
  <si>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</si>
  <si>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</si>
  <si>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</si>
  <si>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</si>
  <si>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</si>
  <si>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</si>
  <si>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</si>
  <si>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</si>
  <si>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</si>
  <si>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</si>
  <si>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</si>
  <si>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</si>
  <si>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</si>
  <si>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</si>
  <si>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</si>
  <si>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</si>
  <si>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</si>
  <si>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</si>
  <si>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</si>
  <si>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</si>
  <si>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</si>
  <si>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</si>
  <si>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</si>
  <si>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</si>
  <si>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</si>
  <si>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</si>
  <si>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</si>
  <si>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</si>
  <si>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</si>
  <si>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</si>
  <si>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</si>
  <si>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</si>
  <si>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</si>
  <si>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</si>
  <si>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</si>
  <si>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</si>
  <si>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</si>
  <si>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</si>
  <si>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</si>
  <si>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</si>
  <si>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</si>
  <si>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</si>
  <si>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</si>
  <si>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</si>
  <si>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</si>
  <si>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</si>
  <si>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</si>
  <si>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</si>
  <si>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</si>
  <si>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</si>
  <si>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</si>
  <si>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</si>
  <si>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</si>
  <si>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</si>
  <si>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</si>
  <si>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</si>
  <si>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</si>
  <si>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</si>
  <si>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</si>
  <si>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</si>
  <si>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</si>
  <si>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</si>
  <si>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</si>
  <si>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</si>
  <si>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</si>
  <si>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</si>
  <si>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</si>
  <si>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</si>
  <si>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</si>
  <si>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</si>
  <si>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</si>
  <si>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</si>
  <si>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</si>
  <si>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</si>
  <si>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</si>
  <si>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</si>
  <si>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</si>
  <si>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</si>
  <si>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</si>
  <si>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</si>
  <si>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</si>
  <si>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</si>
  <si>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</si>
  <si>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</si>
  <si>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</si>
  <si>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</si>
  <si>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</si>
  <si>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</si>
  <si>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</si>
  <si>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</si>
  <si>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</si>
  <si>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</si>
  <si>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</si>
  <si>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</si>
  <si>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</si>
  <si>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</si>
  <si>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</si>
  <si>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</si>
  <si>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</si>
  <si>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</si>
  <si>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</si>
  <si>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</si>
  <si>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</si>
  <si>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</si>
  <si>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</si>
  <si>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</si>
  <si>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</si>
  <si>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</si>
  <si>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</si>
  <si>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</si>
  <si>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</si>
  <si>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</si>
  <si>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</si>
  <si>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</si>
  <si>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</si>
  <si>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</si>
  <si>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</si>
  <si>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</si>
  <si>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</si>
  <si>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</si>
  <si>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</si>
  <si>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</si>
  <si>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</si>
  <si>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</si>
  <si>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</si>
  <si>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</si>
  <si>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</si>
  <si>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</si>
  <si>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</si>
  <si>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</si>
  <si>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</si>
  <si>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</si>
  <si>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</si>
  <si>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</si>
  <si>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</si>
  <si>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</si>
  <si>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</si>
  <si>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</si>
  <si>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</si>
  <si>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</si>
  <si>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</si>
  <si>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</si>
  <si>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</si>
  <si>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</si>
  <si>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</si>
  <si>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</si>
  <si>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</si>
  <si>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</si>
  <si>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</si>
  <si>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</si>
  <si>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</si>
  <si>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</si>
  <si>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</si>
  <si>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</si>
  <si>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</si>
  <si>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</si>
  <si>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</si>
  <si>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</si>
  <si>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</si>
  <si>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</si>
  <si>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</si>
  <si>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</si>
  <si>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</si>
  <si>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</si>
  <si>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</si>
  <si>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</si>
  <si>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</si>
  <si>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</si>
  <si>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</si>
  <si>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</si>
  <si>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</si>
  <si>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</si>
  <si>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</si>
  <si>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</si>
  <si>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</si>
  <si>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</si>
  <si>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</si>
  <si>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</si>
  <si>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</si>
  <si>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</si>
  <si>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</si>
  <si>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</si>
  <si>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</si>
  <si>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</si>
  <si>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</si>
  <si>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</si>
  <si>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</si>
  <si>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</si>
  <si>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</si>
  <si>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</si>
  <si>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</si>
  <si>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</si>
  <si>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</si>
  <si>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</si>
  <si>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</si>
  <si>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</si>
  <si>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</si>
  <si>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</si>
  <si>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</si>
  <si>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</si>
  <si>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</si>
  <si>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</si>
  <si>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</si>
  <si>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</si>
  <si>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</si>
  <si>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</si>
  <si>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</si>
  <si>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</si>
  <si>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</si>
  <si>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</si>
  <si>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</si>
  <si>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</si>
  <si>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</si>
  <si>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</si>
  <si>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</si>
  <si>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</si>
  <si>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</si>
  <si>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</si>
  <si>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</si>
  <si>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</si>
  <si>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</si>
  <si>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</si>
  <si>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</si>
  <si>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</si>
  <si>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</si>
  <si>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</si>
  <si>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</si>
  <si>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</si>
  <si>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</si>
  <si>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</si>
  <si>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</si>
  <si>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</si>
  <si>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</si>
  <si>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</si>
  <si>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</si>
  <si>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</si>
  <si>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</si>
  <si>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</si>
  <si>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</si>
  <si>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</si>
  <si>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</si>
  <si>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</si>
  <si>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</si>
  <si>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</si>
  <si>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</si>
  <si>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</si>
  <si>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</si>
  <si>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</si>
  <si>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</si>
  <si>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</si>
  <si>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</si>
  <si>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</si>
  <si>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</si>
  <si>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</si>
  <si>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</si>
  <si>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</si>
  <si>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</si>
  <si>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</si>
  <si>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</si>
  <si>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</si>
  <si>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</si>
  <si>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</si>
  <si>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</si>
  <si>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</si>
  <si>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</si>
  <si>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</si>
  <si>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</si>
  <si>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</si>
  <si>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</si>
  <si>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</si>
  <si>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</si>
  <si>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</si>
  <si>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</si>
  <si>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</si>
  <si>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</si>
  <si>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</si>
  <si>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</si>
  <si>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</si>
  <si>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</si>
  <si>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</si>
  <si>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</si>
  <si>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</si>
  <si>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</si>
  <si>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</si>
  <si>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</si>
  <si>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</si>
  <si>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</si>
  <si>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</si>
  <si>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</si>
  <si>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</si>
  <si>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</si>
  <si>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</si>
  <si>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</si>
  <si>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</si>
  <si>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</si>
  <si>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</si>
  <si>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</si>
  <si>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</si>
  <si>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</si>
  <si>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</si>
  <si>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</si>
  <si>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</si>
  <si>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</si>
  <si>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</si>
  <si>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</si>
  <si>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</si>
  <si>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</si>
  <si>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</si>
  <si>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</si>
  <si>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</si>
  <si>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</si>
  <si>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</si>
  <si>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</si>
  <si>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</si>
  <si>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</si>
  <si>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</si>
  <si>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</si>
  <si>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</si>
  <si>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</si>
  <si>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</si>
  <si>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</si>
  <si>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</si>
  <si>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</si>
  <si>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</si>
  <si>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</si>
  <si>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</si>
  <si>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</si>
  <si>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</si>
  <si>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</si>
  <si>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</si>
  <si>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</si>
  <si>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</si>
  <si>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</si>
  <si>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</si>
  <si>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</si>
  <si>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</si>
  <si>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</si>
  <si>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</si>
  <si>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</si>
  <si>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</si>
  <si>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</si>
  <si>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</si>
  <si>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</si>
  <si>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</si>
  <si>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</si>
  <si>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</si>
  <si>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</si>
  <si>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</si>
  <si>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</si>
  <si>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</si>
  <si>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</si>
  <si>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</si>
  <si>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</si>
  <si>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</si>
  <si>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</si>
  <si>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</si>
  <si>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</si>
  <si>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</si>
  <si>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</si>
  <si>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</si>
  <si>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</si>
  <si>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</si>
  <si>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</si>
  <si>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</si>
  <si>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</si>
  <si>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</si>
  <si>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</si>
  <si>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</si>
  <si>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</si>
  <si>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</si>
  <si>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</si>
  <si>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</si>
  <si>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</si>
  <si>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</si>
  <si>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</si>
  <si>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</si>
  <si>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</si>
  <si>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</si>
  <si>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</si>
  <si>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</si>
  <si>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</si>
  <si>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</si>
  <si>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</si>
  <si>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</si>
  <si>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</si>
  <si>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</si>
  <si>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</si>
  <si>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</si>
  <si>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</si>
  <si>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</si>
  <si>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</si>
  <si>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</si>
  <si>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</si>
  <si>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</si>
  <si>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</si>
  <si>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</si>
  <si>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</si>
  <si>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</si>
  <si>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</si>
  <si>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</si>
  <si>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</si>
  <si>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</si>
  <si>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</si>
  <si>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</si>
  <si>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</si>
  <si>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</si>
  <si>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</si>
  <si>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</si>
  <si>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</si>
  <si>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</si>
  <si>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</si>
  <si>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</si>
  <si>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</si>
  <si>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</si>
  <si>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</si>
  <si>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</si>
  <si>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</si>
  <si>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</si>
  <si>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</si>
  <si>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</si>
  <si>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</si>
  <si>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</si>
  <si>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</si>
  <si>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</si>
  <si>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</si>
  <si>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</si>
  <si>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</si>
  <si>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</si>
  <si>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</si>
  <si>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</si>
  <si>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</si>
  <si>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</si>
  <si>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</si>
  <si>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</si>
  <si>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</si>
  <si>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</si>
  <si>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</si>
  <si>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</si>
  <si>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</si>
  <si>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</si>
  <si>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</si>
  <si>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</si>
  <si>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</si>
  <si>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</si>
  <si>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</si>
  <si>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</si>
  <si>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</si>
  <si>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</si>
  <si>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</si>
  <si>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</si>
  <si>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</si>
  <si>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</si>
  <si>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</si>
  <si>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</si>
  <si>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</si>
  <si>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</si>
  <si>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</si>
  <si>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</si>
  <si>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</si>
  <si>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</si>
  <si>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</si>
  <si>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</si>
  <si>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</si>
  <si>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</si>
  <si>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</si>
  <si>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</si>
  <si>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</si>
  <si>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</si>
  <si>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</si>
  <si>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</si>
  <si>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</si>
  <si>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</si>
  <si>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</si>
  <si>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</si>
  <si>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</si>
  <si>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</si>
  <si>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</si>
  <si>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</si>
  <si>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</si>
  <si>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</si>
  <si>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</si>
  <si>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</si>
  <si>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</si>
  <si>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</si>
  <si>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</si>
  <si>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</si>
  <si>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</si>
  <si>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</si>
  <si>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</si>
  <si>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</si>
  <si>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</si>
  <si>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</si>
  <si>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</si>
  <si>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</si>
  <si>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</si>
  <si>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</si>
  <si>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</si>
  <si>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</si>
  <si>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</si>
  <si>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</si>
  <si>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</si>
  <si>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</si>
  <si>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</si>
  <si>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</si>
  <si>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</si>
  <si>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</si>
  <si>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</si>
  <si>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</si>
  <si>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</si>
  <si>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</si>
  <si>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</si>
  <si>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</si>
  <si>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</si>
  <si>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</si>
  <si>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</si>
  <si>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</si>
  <si>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</si>
  <si>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</si>
  <si>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</si>
  <si>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</si>
  <si>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</si>
  <si>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</si>
  <si>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</si>
  <si>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</si>
  <si>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</si>
  <si>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</si>
  <si>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</si>
  <si>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</si>
  <si>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</si>
  <si>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</si>
  <si>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</si>
  <si>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</si>
  <si>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</si>
  <si>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</si>
  <si>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</si>
  <si>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</si>
  <si>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</si>
  <si>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</si>
  <si>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</si>
  <si>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</si>
  <si>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</si>
  <si>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</si>
  <si>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</si>
  <si>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</si>
  <si>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</si>
  <si>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</si>
  <si>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</si>
  <si>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</si>
  <si>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</si>
  <si>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</si>
  <si>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</si>
  <si>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</si>
  <si>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</si>
  <si>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</si>
  <si>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</si>
  <si>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</si>
  <si>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</si>
  <si>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</si>
  <si>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</si>
  <si>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</si>
  <si>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</si>
  <si>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</si>
  <si>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</si>
  <si>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</si>
  <si>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</si>
  <si>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</si>
  <si>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</si>
  <si>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</si>
  <si>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</si>
  <si>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</si>
  <si>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</si>
  <si>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</si>
  <si>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</si>
  <si>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</si>
  <si>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</si>
  <si>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</si>
  <si>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</si>
  <si>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</si>
  <si>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</si>
  <si>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</si>
  <si>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</si>
  <si>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</si>
  <si>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</si>
  <si>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</si>
  <si>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</si>
  <si>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</si>
  <si>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</si>
  <si>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</si>
  <si>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</si>
  <si>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</si>
  <si>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</si>
  <si>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</si>
  <si>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</si>
  <si>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</si>
  <si>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</si>
  <si>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</si>
  <si>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</si>
  <si>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</si>
  <si>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</si>
  <si>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</si>
  <si>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</si>
  <si>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</si>
  <si>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</si>
  <si>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</si>
  <si>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</si>
  <si>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</si>
  <si>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</si>
  <si>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</si>
  <si>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</si>
  <si>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</si>
  <si>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</si>
  <si>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</si>
  <si>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</si>
  <si>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</si>
  <si>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</si>
  <si>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</si>
  <si>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</si>
  <si>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</si>
  <si>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</si>
  <si>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</si>
  <si>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</si>
  <si>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</si>
  <si>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</si>
  <si>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</si>
  <si>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</si>
  <si>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</si>
  <si>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</si>
  <si>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</si>
  <si>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</si>
  <si>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</si>
  <si>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</si>
  <si>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</si>
  <si>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</si>
  <si>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</si>
  <si>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</si>
  <si>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</si>
  <si>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</si>
  <si>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</si>
  <si>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</si>
  <si>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</si>
  <si>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</si>
  <si>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</si>
  <si>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</si>
  <si>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</si>
  <si>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</si>
  <si>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</si>
  <si>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</si>
  <si>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</si>
  <si>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</si>
  <si>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</si>
  <si>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</si>
  <si>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</si>
  <si>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</si>
  <si>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</si>
  <si>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</si>
  <si>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</si>
  <si>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</si>
  <si>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</si>
  <si>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</si>
  <si>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</si>
  <si>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</si>
  <si>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</si>
  <si>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</si>
  <si>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</si>
  <si>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</si>
  <si>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</si>
  <si>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</si>
  <si>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</si>
  <si>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</si>
  <si>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</si>
  <si>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</si>
  <si>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</si>
  <si>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</si>
  <si>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</si>
  <si>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</si>
  <si>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</si>
  <si>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</si>
  <si>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</si>
  <si>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</si>
  <si>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</si>
  <si>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</si>
  <si>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</si>
  <si>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</si>
  <si>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</si>
  <si>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</si>
  <si>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</si>
  <si>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</si>
  <si>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</si>
  <si>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</si>
  <si>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</si>
  <si>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</si>
  <si>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</si>
  <si>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</si>
  <si>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</si>
  <si>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</si>
  <si>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</si>
  <si>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</si>
  <si>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</si>
  <si>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</si>
  <si>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</si>
  <si>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</si>
  <si>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</si>
  <si>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</si>
  <si>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</si>
  <si>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</si>
  <si>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</si>
  <si>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</si>
  <si>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</si>
  <si>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</si>
  <si>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</si>
  <si>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</si>
  <si>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</si>
  <si>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</si>
  <si>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</si>
  <si>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</si>
  <si>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</si>
  <si>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</si>
  <si>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</si>
  <si>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</si>
  <si>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</si>
  <si>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</si>
  <si>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</si>
  <si>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</si>
  <si>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</si>
  <si>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</si>
  <si>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</si>
  <si>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</si>
  <si>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</si>
  <si>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</si>
  <si>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</si>
  <si>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</si>
  <si>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</si>
  <si>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</si>
  <si>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</si>
  <si>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</si>
  <si>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</si>
  <si>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</si>
  <si>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</si>
  <si>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</si>
  <si>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</si>
  <si>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</si>
  <si>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</si>
  <si>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</si>
  <si>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</si>
  <si>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</si>
  <si>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</si>
  <si>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</si>
  <si>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</si>
  <si>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</si>
  <si>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</si>
  <si>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</si>
  <si>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</si>
  <si>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</si>
  <si>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</si>
  <si>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</si>
  <si>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</si>
  <si>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</si>
  <si>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</si>
  <si>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</si>
  <si>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</si>
  <si>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</si>
  <si>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</si>
  <si>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</si>
  <si>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</si>
  <si>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</si>
  <si>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</si>
  <si>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</si>
  <si>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</si>
  <si>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</si>
  <si>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</si>
  <si>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</si>
  <si>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</si>
  <si>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</si>
  <si>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</si>
  <si>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</si>
  <si>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</si>
  <si>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</si>
  <si>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</si>
  <si>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</si>
  <si>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</si>
  <si>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</si>
  <si>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</si>
  <si>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</si>
  <si>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</si>
  <si>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</si>
  <si>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</si>
  <si>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</si>
  <si>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</si>
  <si>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</si>
  <si>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</si>
  <si>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</si>
  <si>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</si>
  <si>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</si>
  <si>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</si>
  <si>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</si>
  <si>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</si>
  <si>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</si>
  <si>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</si>
  <si>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</si>
  <si>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</si>
  <si>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</si>
  <si>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</si>
  <si>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</si>
  <si>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</si>
  <si>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</si>
  <si>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</si>
  <si>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</si>
  <si>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</si>
  <si>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</si>
  <si>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</si>
  <si>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</si>
  <si>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</si>
  <si>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</si>
  <si>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</si>
  <si>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</si>
  <si>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</si>
  <si>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</si>
  <si>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</si>
  <si>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</si>
  <si>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</si>
  <si>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</si>
  <si>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</si>
  <si>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</si>
  <si>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</si>
  <si>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</si>
  <si>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</si>
  <si>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</si>
  <si>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</si>
  <si>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</si>
  <si>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</si>
  <si>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</si>
  <si>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</si>
  <si>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</si>
  <si>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</si>
  <si>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</si>
  <si>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</si>
  <si>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</si>
  <si>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</si>
  <si>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</si>
  <si>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</si>
  <si>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</si>
  <si>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</si>
  <si>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</si>
  <si>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</si>
  <si>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</si>
  <si>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</si>
  <si>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</si>
  <si>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</si>
  <si>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</si>
  <si>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</si>
  <si>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</si>
  <si>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</si>
  <si>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</si>
  <si>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</si>
  <si>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</si>
  <si>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</si>
  <si>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</si>
  <si>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</si>
  <si>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</si>
  <si>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</si>
  <si>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</si>
  <si>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</si>
  <si>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</si>
  <si>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</si>
  <si>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</si>
  <si>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</si>
  <si>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</si>
  <si>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</si>
  <si>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</si>
  <si>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</si>
  <si>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</si>
  <si>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</si>
  <si>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</si>
  <si>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</si>
  <si>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</si>
  <si>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</si>
  <si>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</si>
  <si>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</si>
  <si>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</si>
  <si>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</si>
  <si>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</si>
  <si>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</si>
  <si>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</si>
  <si>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</si>
  <si>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</si>
  <si>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</si>
  <si>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</si>
  <si>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</si>
  <si>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</si>
  <si>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</si>
  <si>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</si>
  <si>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</si>
  <si>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</si>
  <si>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</si>
  <si>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</si>
  <si>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</si>
  <si>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</si>
  <si>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</si>
  <si>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</si>
  <si>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</si>
  <si>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</si>
  <si>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</si>
  <si>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</si>
  <si>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</si>
  <si>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</si>
  <si>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</si>
  <si>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</si>
  <si>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</si>
  <si>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</si>
  <si>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</si>
  <si>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</si>
  <si>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</si>
  <si>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</si>
  <si>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</si>
  <si>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</si>
  <si>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</si>
  <si>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</si>
  <si>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</si>
  <si>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</si>
  <si>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</si>
  <si>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</si>
  <si>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</si>
  <si>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</si>
  <si>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</si>
  <si>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</si>
  <si>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</si>
  <si>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</si>
  <si>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</si>
  <si>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</si>
  <si>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</si>
  <si>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</si>
  <si>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</si>
  <si>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</si>
  <si>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</si>
  <si>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</si>
  <si>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</si>
  <si>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</si>
  <si>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</si>
  <si>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</si>
  <si>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</si>
  <si>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</si>
  <si>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</si>
  <si>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</si>
  <si>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</si>
  <si>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</si>
  <si>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</si>
  <si>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</si>
  <si>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</si>
  <si>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</si>
  <si>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</si>
  <si>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</si>
  <si>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</si>
  <si>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</si>
  <si>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</si>
  <si>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</si>
  <si>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</si>
  <si>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</si>
  <si>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</si>
  <si>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</si>
  <si>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</si>
  <si>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</si>
  <si>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</si>
  <si>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</si>
  <si>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</si>
  <si>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</si>
  <si>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</si>
  <si>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</si>
  <si>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</si>
  <si>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</si>
  <si>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</si>
  <si>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</si>
  <si>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</si>
  <si>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</si>
  <si>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</si>
  <si>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</si>
  <si>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</si>
  <si>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</si>
  <si>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</si>
  <si>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</si>
  <si>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</si>
  <si>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</si>
  <si>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</si>
  <si>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</si>
  <si>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</si>
  <si>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</si>
  <si>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</si>
  <si>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</si>
  <si>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</si>
  <si>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</si>
  <si>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</si>
  <si>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</si>
  <si>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</si>
  <si>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</si>
  <si>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</si>
  <si>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</si>
  <si>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</si>
  <si>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</si>
  <si>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</si>
  <si>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</si>
  <si>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</si>
  <si>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</si>
  <si>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</si>
  <si>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</si>
  <si>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</si>
  <si>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</si>
  <si>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</si>
  <si>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</si>
  <si>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</si>
  <si>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</si>
  <si>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</si>
  <si>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</si>
  <si>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</si>
  <si>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</si>
  <si>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</si>
  <si>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</si>
  <si>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</si>
  <si>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</si>
  <si>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</si>
  <si>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</si>
  <si>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</si>
  <si>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</si>
  <si>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</si>
  <si>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</si>
  <si>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</si>
  <si>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</si>
  <si>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</si>
  <si>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</si>
  <si>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</si>
  <si>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</si>
  <si>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</si>
  <si>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</si>
  <si>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</si>
  <si>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</si>
  <si>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</si>
  <si>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</si>
  <si>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</si>
  <si>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</si>
  <si>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</si>
  <si>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</si>
  <si>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</si>
  <si>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</si>
  <si>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</si>
  <si>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</si>
  <si>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</si>
  <si>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</si>
  <si>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</si>
  <si>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</si>
  <si>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</si>
  <si>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</si>
  <si>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</si>
  <si>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</si>
  <si>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</si>
  <si>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</si>
  <si>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</si>
  <si>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</si>
  <si>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</si>
  <si>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</si>
  <si>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</si>
  <si>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</si>
  <si>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</si>
  <si>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</si>
  <si>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</si>
  <si>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</si>
  <si>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</si>
  <si>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</si>
  <si>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</si>
  <si>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</si>
  <si>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</si>
  <si>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</si>
  <si>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</si>
  <si>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</si>
  <si>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</si>
  <si>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</si>
  <si>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</si>
  <si>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</si>
  <si>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</si>
  <si>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</si>
  <si>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</si>
  <si>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</si>
  <si>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</si>
  <si>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</si>
  <si>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</si>
  <si>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</si>
  <si>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</si>
  <si>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</si>
  <si>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</si>
  <si>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</si>
  <si>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</si>
  <si>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</si>
  <si>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</si>
  <si>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</si>
  <si>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</si>
  <si>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</si>
  <si>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</si>
  <si>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</si>
  <si>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</si>
  <si>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</si>
  <si>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</si>
  <si>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</si>
  <si>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</si>
  <si>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</si>
  <si>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</si>
  <si>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</si>
  <si>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</si>
  <si>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</si>
  <si>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</si>
  <si>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</si>
  <si>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</si>
  <si>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</si>
  <si>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</si>
  <si>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</si>
  <si>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</si>
  <si>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</si>
  <si>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</si>
  <si>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</si>
  <si>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</si>
  <si>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</si>
  <si>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</si>
  <si>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</si>
  <si>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</si>
  <si>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</si>
  <si>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</si>
  <si>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</si>
  <si>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</si>
  <si>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</si>
  <si>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</si>
  <si>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</si>
  <si>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</si>
  <si>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</si>
  <si>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</si>
  <si>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</si>
  <si>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</si>
  <si>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</si>
  <si>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</si>
  <si>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</si>
  <si>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</si>
  <si>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</si>
  <si>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</si>
  <si>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</si>
  <si>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</si>
  <si>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</si>
  <si>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</si>
  <si>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</si>
  <si>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</si>
  <si>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</si>
  <si>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</si>
  <si>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</si>
  <si>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</si>
  <si>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</si>
  <si>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</si>
  <si>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</si>
  <si>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</si>
  <si>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</si>
  <si>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</si>
  <si>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</si>
  <si>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</si>
  <si>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</si>
  <si>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</si>
  <si>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</si>
  <si>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</si>
  <si>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</si>
  <si>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</si>
  <si>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</si>
  <si>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</si>
  <si>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</si>
  <si>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</si>
  <si>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</si>
  <si>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</si>
  <si>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</si>
  <si>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</si>
  <si>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</si>
  <si>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</si>
  <si>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</si>
  <si>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</si>
  <si>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</si>
  <si>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</si>
  <si>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</si>
  <si>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</si>
  <si>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</si>
  <si>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</si>
  <si>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</si>
  <si>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</si>
  <si>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</si>
  <si>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</si>
  <si>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</si>
  <si>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</si>
  <si>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</si>
  <si>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</si>
  <si>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</si>
  <si>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</si>
  <si>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</si>
  <si>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</si>
  <si>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</si>
  <si>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</si>
  <si>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</si>
  <si>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</si>
  <si>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</si>
  <si>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</si>
  <si>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</si>
  <si>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</si>
  <si>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</si>
  <si>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</si>
  <si>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</si>
  <si>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</si>
  <si>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</si>
  <si>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</si>
  <si>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</si>
  <si>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</si>
  <si>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</si>
  <si>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</si>
  <si>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</si>
  <si>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</si>
  <si>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</si>
  <si>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</si>
  <si>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</si>
  <si>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</si>
  <si>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</si>
  <si>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</si>
  <si>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</si>
  <si>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</si>
  <si>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</si>
  <si>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</si>
  <si>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</si>
  <si>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</si>
  <si>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</si>
  <si>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</si>
  <si>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</si>
  <si>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</si>
  <si>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</si>
  <si>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</si>
  <si>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</si>
  <si>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</si>
  <si>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</si>
  <si>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</si>
  <si>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</si>
  <si>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</si>
  <si>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</si>
  <si>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</si>
  <si>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</si>
  <si>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</si>
  <si>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</si>
  <si>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</si>
  <si>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</si>
  <si>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</si>
  <si>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</si>
  <si>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</si>
  <si>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</si>
  <si>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</si>
  <si>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</si>
  <si>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</si>
  <si>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</si>
  <si>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</si>
  <si>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</si>
  <si>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</si>
  <si>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</si>
  <si>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</si>
  <si>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</si>
  <si>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</si>
  <si>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</si>
  <si>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</si>
  <si>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</si>
  <si>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</si>
  <si>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</si>
  <si>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</si>
  <si>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</si>
  <si>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</si>
  <si>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</si>
  <si>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</si>
  <si>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</si>
  <si>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</si>
  <si>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</si>
  <si>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</si>
  <si>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</si>
  <si>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</si>
  <si>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</si>
  <si>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</si>
  <si>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</si>
  <si>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</si>
  <si>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</si>
  <si>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</si>
  <si>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</si>
  <si>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</si>
  <si>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</si>
  <si>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</si>
  <si>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</si>
  <si>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</si>
  <si>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</si>
  <si>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</si>
  <si>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</si>
  <si>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</si>
  <si>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</si>
  <si>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</si>
  <si>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</si>
  <si>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</si>
  <si>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</si>
  <si>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</si>
  <si>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</si>
  <si>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</si>
  <si>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</si>
  <si>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</si>
  <si>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</si>
  <si>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</si>
  <si>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</si>
  <si>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</si>
  <si>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</si>
  <si>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</si>
  <si>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</si>
  <si>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</si>
  <si>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</si>
  <si>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</si>
  <si>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</si>
  <si>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</si>
  <si>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</si>
  <si>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</si>
  <si>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</si>
  <si>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</si>
  <si>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</si>
  <si>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</si>
  <si>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</si>
  <si>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</si>
  <si>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</si>
  <si>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</si>
  <si>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</si>
  <si>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</si>
  <si>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</si>
  <si>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</si>
  <si>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</si>
  <si>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</si>
  <si>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</si>
  <si>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</si>
  <si>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</si>
  <si>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</si>
  <si>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</si>
  <si>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</si>
  <si>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</si>
  <si>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</si>
  <si>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</si>
  <si>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</si>
  <si>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</si>
  <si>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</si>
  <si>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</si>
  <si>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</si>
  <si>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</si>
  <si>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</si>
  <si>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</si>
  <si>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</si>
  <si>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</si>
  <si>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</si>
  <si>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</si>
  <si>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</si>
  <si>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</si>
  <si>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</si>
  <si>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</si>
  <si>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</si>
  <si>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</si>
  <si>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</si>
  <si>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</si>
  <si>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</si>
  <si>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</si>
  <si>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</si>
  <si>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</si>
  <si>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</si>
  <si>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</si>
  <si>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</si>
  <si>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</si>
  <si>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</si>
  <si>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</si>
  <si>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</si>
  <si>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</si>
  <si>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</si>
  <si>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</si>
  <si>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</si>
  <si>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</si>
  <si>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</si>
  <si>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</si>
  <si>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</si>
  <si>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</si>
  <si>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</si>
  <si>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</si>
  <si>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</si>
  <si>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</si>
  <si>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</si>
  <si>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</si>
  <si>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</si>
  <si>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</si>
  <si>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</si>
  <si>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</si>
  <si>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</si>
  <si>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</si>
  <si>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</si>
  <si>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</si>
  <si>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</si>
  <si>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</si>
  <si>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</si>
  <si>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</si>
  <si>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</si>
  <si>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</si>
  <si>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</si>
  <si>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</si>
  <si>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</si>
  <si>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</si>
  <si>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</si>
  <si>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</si>
  <si>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</si>
  <si>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</si>
  <si>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</si>
  <si>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</si>
  <si>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</si>
  <si>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</si>
  <si>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</si>
  <si>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</si>
  <si>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</si>
  <si>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</si>
  <si>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</si>
  <si>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</si>
  <si>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</si>
  <si>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</si>
  <si>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</si>
  <si>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</si>
  <si>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</si>
  <si>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</si>
  <si>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</si>
  <si>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</si>
  <si>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</si>
  <si>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</si>
  <si>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</si>
  <si>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</si>
  <si>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</si>
  <si>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</si>
  <si>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</si>
  <si>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</si>
  <si>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</si>
  <si>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</si>
  <si>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</si>
  <si>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</si>
  <si>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</si>
  <si>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</si>
  <si>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</si>
  <si>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</si>
  <si>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</si>
  <si>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</si>
  <si>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</si>
  <si>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</si>
  <si>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</si>
  <si>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</si>
  <si>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</si>
  <si>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</si>
  <si>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</si>
  <si>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</si>
  <si>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</si>
  <si>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</si>
  <si>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</si>
  <si>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</si>
  <si>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</si>
  <si>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</si>
  <si>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</si>
  <si>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</si>
  <si>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</si>
  <si>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</si>
  <si>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</si>
  <si>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</si>
  <si>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</si>
  <si>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</si>
  <si>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</si>
  <si>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</si>
  <si>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</si>
  <si>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</si>
  <si>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</si>
  <si>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</si>
  <si>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</si>
  <si>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</si>
  <si>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</si>
  <si>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</si>
  <si>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</si>
  <si>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</si>
  <si>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</si>
  <si>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</si>
  <si>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</si>
  <si>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</si>
  <si>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</si>
  <si>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</si>
  <si>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</si>
  <si>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</si>
  <si>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</si>
  <si>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</si>
  <si>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</si>
  <si>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</si>
  <si>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</si>
  <si>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</si>
  <si>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</si>
  <si>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</si>
  <si>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</si>
  <si>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</si>
  <si>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</si>
  <si>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</si>
  <si>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</si>
  <si>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</si>
  <si>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</si>
  <si>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</si>
  <si>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</si>
  <si>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</si>
  <si>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</si>
  <si>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</si>
  <si>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</si>
  <si>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</si>
  <si>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</si>
  <si>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</si>
  <si>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</si>
  <si>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</si>
  <si>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</si>
  <si>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</si>
  <si>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</si>
  <si>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</si>
  <si>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</si>
  <si>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</si>
  <si>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</si>
  <si>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</si>
  <si>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</si>
  <si>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</si>
  <si>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</si>
  <si>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</si>
  <si>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</si>
  <si>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</si>
  <si>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</si>
  <si>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</si>
  <si>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</si>
  <si>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</si>
  <si>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</si>
  <si>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</si>
  <si>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</si>
  <si>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</si>
  <si>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</si>
  <si>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</si>
  <si>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</si>
  <si>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</si>
  <si>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</si>
  <si>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</si>
  <si>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</si>
  <si>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</si>
  <si>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</si>
  <si>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</si>
  <si>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</si>
  <si>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</si>
  <si>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</si>
  <si>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</si>
  <si>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</si>
  <si>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</si>
  <si>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</si>
  <si>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</si>
  <si>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</si>
  <si>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</si>
  <si>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</si>
  <si>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</si>
  <si>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</si>
  <si>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</si>
  <si>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</si>
  <si>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</si>
  <si>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</si>
  <si>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</si>
  <si>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</si>
  <si>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</si>
  <si>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</si>
  <si>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</si>
  <si>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</si>
  <si>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</si>
  <si>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</si>
  <si>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</si>
  <si>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</si>
  <si>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</si>
  <si>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</si>
  <si>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</si>
  <si>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</si>
  <si>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</si>
  <si>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</si>
  <si>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</si>
  <si>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</si>
  <si>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</si>
  <si>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</si>
  <si>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</si>
  <si>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</si>
  <si>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</si>
  <si>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</si>
  <si>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</si>
  <si>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</si>
  <si>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</si>
  <si>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</si>
  <si>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</si>
  <si>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</si>
  <si>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</si>
  <si>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</si>
  <si>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</si>
  <si>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</si>
  <si>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</si>
  <si>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</si>
  <si>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</si>
  <si>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</si>
  <si>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</si>
  <si>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</si>
  <si>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</si>
  <si>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</si>
  <si>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</si>
  <si>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</si>
  <si>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</si>
  <si>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</si>
  <si>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</si>
  <si>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</si>
  <si>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</si>
  <si>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</si>
  <si>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</si>
  <si>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</si>
  <si>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</si>
  <si>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</si>
  <si>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</si>
  <si>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</si>
  <si>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</si>
  <si>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</si>
  <si>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</si>
  <si>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</si>
  <si>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</si>
  <si>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</si>
  <si>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</si>
  <si>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</si>
  <si>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</si>
  <si>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</si>
  <si>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</si>
  <si>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</si>
  <si>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</si>
  <si>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</si>
  <si>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</si>
  <si>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</si>
  <si>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</si>
  <si>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</si>
  <si>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</si>
  <si>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</si>
  <si>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</si>
  <si>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</si>
  <si>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</si>
  <si>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</si>
  <si>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</si>
  <si>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</si>
  <si>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</si>
  <si>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</si>
  <si>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</si>
  <si>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</si>
  <si>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</si>
  <si>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</si>
  <si>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</si>
  <si>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</si>
  <si>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</si>
  <si>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</si>
  <si>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</si>
  <si>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</si>
  <si>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</si>
  <si>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</si>
  <si>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</si>
  <si>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</si>
  <si>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</si>
  <si>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</si>
  <si>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</si>
  <si>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</si>
  <si>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</si>
  <si>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</si>
  <si>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</si>
  <si>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</si>
  <si>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</si>
  <si>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</si>
  <si>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</si>
  <si>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</si>
  <si>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</si>
  <si>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</si>
  <si>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</si>
  <si>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</si>
  <si>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</si>
  <si>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</si>
  <si>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</si>
  <si>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</si>
  <si>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</si>
  <si>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</si>
  <si>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</si>
  <si>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</si>
  <si>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</si>
  <si>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</si>
  <si>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</si>
  <si>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</si>
  <si>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</si>
  <si>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</si>
  <si>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</si>
  <si>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</si>
  <si>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</si>
  <si>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</si>
  <si>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</si>
  <si>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</si>
  <si>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</si>
  <si>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</si>
  <si>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</si>
  <si>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</si>
  <si>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</si>
  <si>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</si>
  <si>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</si>
  <si>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</si>
  <si>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</si>
  <si>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</si>
  <si>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</si>
  <si>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</si>
  <si>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</si>
  <si>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</si>
  <si>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</si>
  <si>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</si>
  <si>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</si>
  <si>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</si>
  <si>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</si>
  <si>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</si>
  <si>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</si>
  <si>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</si>
  <si>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</si>
  <si>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</si>
  <si>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</si>
  <si>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</si>
  <si>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</si>
  <si>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</si>
  <si>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</si>
  <si>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</si>
  <si>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</si>
  <si>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</si>
  <si>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</si>
  <si>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</si>
  <si>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</si>
  <si>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</si>
  <si>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</si>
  <si>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</si>
  <si>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</si>
  <si>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</si>
  <si>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</si>
  <si>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</si>
  <si>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</si>
  <si>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</si>
  <si>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</si>
  <si>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</si>
  <si>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</si>
  <si>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</si>
  <si>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</si>
  <si>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</si>
  <si>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</si>
  <si>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</si>
  <si>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</si>
  <si>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</si>
  <si>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</si>
  <si>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</si>
  <si>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</si>
  <si>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</si>
  <si>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</si>
  <si>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</si>
  <si>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</si>
  <si>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</si>
  <si>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</si>
  <si>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</si>
  <si>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</si>
  <si>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</si>
  <si>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</si>
  <si>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</si>
  <si>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</si>
  <si>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</si>
  <si>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</si>
  <si>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</si>
  <si>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</si>
  <si>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</si>
  <si>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</si>
  <si>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</si>
  <si>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</si>
  <si>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</si>
  <si>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</si>
  <si>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</si>
  <si>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</si>
  <si>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</si>
  <si>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</si>
  <si>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</si>
  <si>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</si>
  <si>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</si>
  <si>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</si>
  <si>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</si>
  <si>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</si>
  <si>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</si>
  <si>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</si>
  <si>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</si>
  <si>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</si>
  <si>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</si>
  <si>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</si>
  <si>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</si>
  <si>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</si>
  <si>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</si>
  <si>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</si>
  <si>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</si>
  <si>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</si>
  <si>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</si>
  <si>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</si>
  <si>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</si>
  <si>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</si>
  <si>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</si>
  <si>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</si>
  <si>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</si>
  <si>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</si>
  <si>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</si>
  <si>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</si>
  <si>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</si>
  <si>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</si>
  <si>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</si>
  <si>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</si>
  <si>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</si>
  <si>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</si>
  <si>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</si>
  <si>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</si>
  <si>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</si>
  <si>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</si>
  <si>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</si>
  <si>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</si>
  <si>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</si>
  <si>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</si>
  <si>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</si>
  <si>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</si>
  <si>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</si>
  <si>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</si>
  <si>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</si>
  <si>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</si>
  <si>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</si>
  <si>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</si>
  <si>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</si>
  <si>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</si>
  <si>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</si>
  <si>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</si>
  <si>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</si>
  <si>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</si>
  <si>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</si>
  <si>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</si>
  <si>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</si>
  <si>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</si>
  <si>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</si>
  <si>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</si>
  <si>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</si>
  <si>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</si>
  <si>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</si>
  <si>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</si>
  <si>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</si>
  <si>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</si>
  <si>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</si>
  <si>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</si>
  <si>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</si>
  <si>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</si>
  <si>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</si>
  <si>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</si>
  <si>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</si>
  <si>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</si>
  <si>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</si>
  <si>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</si>
  <si>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</si>
  <si>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</si>
  <si>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</si>
  <si>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</si>
  <si>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</si>
  <si>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</si>
  <si>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</si>
  <si>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</si>
  <si>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</si>
  <si>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</si>
  <si>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</si>
  <si>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</si>
  <si>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</si>
  <si>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</si>
  <si>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</si>
  <si>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</si>
  <si>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</si>
  <si>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</si>
  <si>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</si>
  <si>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</si>
  <si>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</si>
  <si>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</si>
  <si>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</si>
  <si>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</si>
  <si>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</si>
  <si>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</si>
  <si>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</si>
  <si>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</si>
  <si>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</si>
  <si>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</si>
  <si>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</si>
  <si>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</si>
  <si>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</si>
  <si>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</si>
  <si>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</si>
  <si>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</si>
  <si>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</si>
  <si>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</si>
  <si>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</si>
  <si>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</si>
  <si>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</si>
  <si>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</si>
  <si>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</si>
  <si>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</si>
  <si>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</si>
  <si>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</si>
  <si>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</si>
  <si>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</si>
  <si>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</si>
  <si>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</si>
  <si>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</si>
  <si>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</si>
  <si>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</si>
  <si>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</si>
  <si>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</si>
  <si>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</si>
  <si>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</si>
  <si>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</si>
  <si>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</si>
  <si>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</si>
  <si>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</si>
  <si>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</si>
  <si>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</si>
  <si>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</si>
  <si>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</si>
  <si>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</si>
  <si>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</si>
  <si>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</si>
  <si>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</si>
  <si>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</si>
  <si>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</si>
  <si>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</si>
  <si>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</si>
  <si>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</si>
  <si>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</si>
  <si>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</si>
  <si>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</si>
  <si>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</si>
  <si>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</si>
  <si>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</si>
  <si>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</si>
  <si>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</si>
  <si>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</si>
  <si>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</si>
  <si>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</si>
  <si>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</si>
  <si>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</si>
  <si>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</si>
  <si>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</si>
  <si>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</si>
  <si>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</si>
  <si>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</si>
  <si>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</si>
  <si>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</si>
  <si>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</si>
  <si>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</si>
  <si>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</si>
  <si>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</si>
  <si>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</si>
  <si>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</si>
  <si>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</si>
  <si>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</si>
  <si>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</si>
  <si>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</si>
  <si>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</si>
  <si>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</si>
  <si>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</si>
  <si>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</si>
  <si>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</si>
  <si>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</si>
  <si>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</si>
  <si>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</si>
  <si>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</si>
  <si>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</si>
  <si>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</si>
  <si>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</si>
  <si>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</si>
  <si>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</si>
  <si>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</si>
  <si>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</si>
  <si>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</si>
  <si>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</si>
  <si>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</si>
  <si>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</si>
  <si>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</si>
  <si>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</si>
  <si>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</si>
  <si>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</si>
  <si>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</si>
  <si>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</si>
  <si>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</si>
  <si>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</si>
  <si>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</si>
  <si>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</si>
  <si>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</si>
  <si>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</si>
  <si>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</si>
  <si>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</si>
  <si>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</si>
  <si>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</si>
  <si>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</si>
  <si>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</si>
  <si>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</si>
  <si>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</si>
  <si>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</si>
  <si>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</si>
  <si>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</si>
  <si>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</si>
  <si>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</si>
  <si>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</si>
  <si>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</si>
  <si>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</si>
  <si>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</si>
  <si>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</si>
  <si>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</si>
  <si>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</si>
  <si>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</si>
  <si>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</si>
  <si>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</si>
  <si>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</si>
  <si>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</si>
  <si>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</si>
  <si>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</si>
  <si>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</si>
  <si>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</si>
  <si>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</si>
  <si>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</si>
  <si>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</si>
  <si>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</si>
  <si>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</si>
  <si>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</si>
  <si>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</si>
  <si>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</si>
  <si>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</si>
  <si>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</si>
  <si>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</si>
  <si>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</si>
  <si>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</si>
  <si>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</si>
  <si>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</si>
  <si>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</si>
  <si>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</si>
  <si>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</si>
  <si>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</si>
  <si>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</si>
  <si>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</si>
  <si>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</si>
  <si>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</si>
  <si>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</si>
  <si>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</si>
  <si>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</si>
  <si>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</si>
  <si>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</si>
  <si>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</si>
  <si>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</si>
  <si>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</si>
  <si>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</si>
  <si>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</si>
  <si>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</si>
  <si>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</si>
  <si>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</si>
  <si>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</si>
  <si>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</si>
  <si>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</si>
  <si>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</si>
  <si>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</si>
  <si>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</si>
  <si>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</si>
  <si>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</si>
  <si>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</si>
  <si>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</si>
  <si>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</si>
  <si>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</si>
  <si>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</si>
  <si>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</si>
  <si>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</si>
  <si>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</si>
  <si>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</si>
  <si>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</si>
  <si>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</si>
  <si>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</si>
  <si>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</si>
  <si>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</si>
  <si>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</si>
  <si>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</si>
  <si>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</si>
  <si>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</si>
  <si>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</si>
  <si>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</si>
  <si>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</si>
  <si>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</si>
  <si>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</si>
  <si>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</si>
  <si>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</si>
  <si>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</si>
  <si>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</si>
  <si>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</si>
  <si>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</si>
  <si>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</si>
  <si>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</si>
  <si>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</si>
  <si>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</si>
  <si>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</si>
  <si>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</si>
  <si>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</si>
  <si>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</si>
  <si>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</si>
  <si>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</si>
  <si>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</si>
  <si>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</si>
  <si>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</si>
  <si>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</si>
  <si>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</si>
  <si>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</si>
  <si>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</si>
  <si>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</si>
  <si>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</si>
  <si>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</si>
  <si>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</si>
  <si>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</si>
  <si>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</si>
  <si>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</si>
  <si>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</si>
  <si>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</si>
  <si>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</si>
  <si>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</si>
  <si>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</si>
  <si>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</si>
  <si>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</si>
  <si>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</si>
  <si>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</si>
  <si>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</si>
  <si>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</si>
  <si>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</si>
  <si>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</si>
  <si>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</si>
  <si>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</si>
  <si>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</si>
  <si>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</si>
  <si>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</si>
  <si>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</si>
  <si>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</si>
  <si>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</si>
  <si>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</si>
  <si>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</si>
  <si>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</si>
  <si>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</si>
  <si>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</si>
  <si>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</si>
  <si>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</si>
  <si>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</si>
  <si>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</si>
  <si>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</si>
  <si>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</si>
  <si>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</si>
  <si>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</si>
  <si>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</si>
  <si>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</si>
  <si>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</si>
  <si>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</si>
  <si>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</si>
  <si>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</si>
  <si>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</si>
  <si>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</si>
  <si>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</si>
  <si>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</si>
  <si>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</si>
  <si>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</si>
  <si>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</si>
  <si>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</si>
  <si>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</si>
  <si>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</si>
  <si>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</si>
  <si>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</si>
  <si>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</si>
  <si>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</si>
  <si>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</si>
  <si>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</si>
  <si>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</si>
  <si>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</si>
  <si>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</si>
  <si>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</si>
  <si>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</si>
  <si>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</si>
  <si>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</si>
  <si>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</si>
  <si>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</si>
  <si>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</si>
  <si>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</si>
  <si>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</si>
  <si>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</si>
  <si>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</si>
  <si>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</si>
  <si>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</si>
  <si>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</si>
  <si>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</si>
  <si>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</si>
  <si>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</si>
  <si>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</si>
  <si>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</si>
  <si>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</si>
  <si>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</si>
  <si>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</si>
  <si>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</si>
  <si>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</si>
  <si>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</si>
  <si>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</si>
  <si>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</si>
  <si>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</si>
  <si>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</si>
  <si>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</si>
  <si>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</si>
  <si>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</si>
  <si>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</si>
  <si>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</si>
  <si>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</si>
  <si>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</si>
  <si>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</si>
  <si>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</si>
  <si>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</si>
  <si>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</si>
  <si>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</si>
  <si>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</si>
  <si>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</si>
  <si>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</si>
  <si>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</si>
  <si>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</si>
  <si>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</si>
  <si>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</si>
  <si>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</si>
  <si>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</si>
  <si>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</si>
  <si>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</si>
  <si>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</si>
  <si>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</si>
  <si>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</si>
  <si>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</si>
  <si>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</si>
  <si>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</si>
  <si>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</si>
  <si>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</si>
  <si>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</si>
  <si>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</si>
  <si>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</si>
  <si>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</si>
  <si>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</si>
  <si>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</si>
  <si>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</si>
  <si>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</si>
  <si>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</si>
  <si>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</si>
  <si>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</si>
  <si>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</si>
  <si>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</si>
  <si>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</si>
  <si>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</si>
  <si>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</si>
  <si>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</si>
  <si>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</si>
  <si>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</si>
  <si>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</si>
  <si>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</si>
  <si>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</si>
  <si>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</si>
  <si>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</si>
  <si>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</si>
  <si>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</si>
  <si>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</si>
  <si>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</si>
  <si>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</si>
  <si>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</si>
  <si>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</si>
  <si>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</si>
  <si>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</si>
  <si>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</si>
  <si>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</si>
  <si>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</si>
  <si>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</si>
  <si>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</si>
  <si>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</si>
  <si>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</si>
  <si>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</si>
  <si>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</si>
  <si>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</si>
  <si>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</si>
  <si>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</si>
  <si>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</si>
  <si>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</si>
  <si>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</si>
  <si>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</si>
  <si>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</si>
  <si>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</si>
  <si>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</si>
  <si>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</si>
  <si>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</si>
  <si>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</si>
  <si>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</si>
  <si>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</si>
  <si>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</si>
  <si>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</si>
  <si>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</si>
  <si>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</si>
  <si>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</si>
  <si>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</si>
  <si>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</si>
  <si>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</si>
  <si>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</si>
  <si>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</si>
  <si>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</si>
  <si>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</si>
  <si>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</si>
  <si>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</si>
  <si>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</si>
  <si>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</si>
  <si>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</si>
  <si>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</si>
  <si>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</si>
  <si>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</si>
  <si>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</si>
  <si>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</si>
  <si>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</si>
  <si>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</si>
  <si>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</si>
  <si>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</si>
  <si>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</si>
  <si>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</si>
  <si>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</si>
  <si>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</si>
  <si>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</si>
  <si>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</si>
  <si>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</si>
  <si>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</si>
  <si>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</si>
  <si>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</si>
  <si>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</si>
  <si>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</si>
  <si>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</si>
  <si>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</si>
  <si>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</si>
  <si>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</si>
  <si>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</si>
  <si>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</si>
  <si>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</si>
  <si>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</si>
  <si>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</si>
  <si>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</si>
  <si>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</si>
  <si>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</si>
  <si>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</si>
  <si>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</si>
  <si>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</si>
  <si>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</si>
  <si>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</si>
  <si>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</si>
  <si>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</si>
  <si>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</si>
  <si>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</si>
  <si>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</si>
  <si>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</si>
  <si>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</si>
  <si>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</si>
  <si>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</si>
  <si>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</si>
  <si>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</si>
  <si>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</si>
  <si>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</si>
  <si>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</si>
  <si>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</si>
  <si>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</si>
  <si>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</si>
  <si>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</si>
  <si>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</si>
  <si>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</si>
  <si>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</si>
  <si>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</si>
  <si>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</si>
  <si>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</si>
  <si>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</si>
  <si>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</si>
  <si>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</si>
  <si>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</si>
  <si>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</si>
  <si>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</si>
  <si>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</si>
  <si>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</si>
  <si>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</si>
  <si>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</si>
  <si>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</si>
  <si>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</si>
  <si>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</si>
  <si>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</si>
  <si>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</si>
  <si>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</si>
  <si>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</si>
  <si>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</si>
  <si>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</si>
  <si>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</si>
  <si>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</si>
  <si>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</si>
  <si>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</si>
  <si>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</si>
  <si>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</si>
  <si>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</si>
  <si>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</si>
  <si>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</si>
  <si>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</si>
  <si>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</si>
  <si>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</si>
  <si>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</si>
  <si>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</si>
  <si>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</si>
  <si>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</si>
  <si>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</si>
  <si>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</si>
  <si>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</si>
  <si>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</si>
  <si>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</si>
  <si>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</si>
  <si>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</si>
  <si>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</si>
  <si>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</si>
  <si>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</si>
  <si>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</si>
  <si>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</si>
  <si>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</si>
  <si>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</si>
  <si>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</si>
  <si>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</si>
  <si>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</si>
  <si>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</si>
  <si>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</si>
  <si>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</si>
  <si>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</si>
  <si>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</si>
  <si>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</si>
  <si>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</si>
  <si>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</si>
  <si>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</si>
  <si>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</si>
  <si>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</si>
  <si>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</si>
  <si>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</si>
  <si>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</si>
  <si>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</si>
  <si>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</si>
  <si>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</si>
  <si>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</si>
  <si>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</si>
  <si>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</si>
  <si>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</si>
  <si>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</si>
  <si>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</si>
  <si>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</si>
  <si>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</si>
  <si>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</si>
  <si>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</si>
  <si>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</si>
  <si>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</si>
  <si>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</si>
  <si>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</si>
  <si>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</si>
  <si>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</si>
  <si>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</si>
  <si>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</si>
  <si>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</si>
  <si>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</si>
  <si>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</si>
  <si>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</si>
  <si>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</si>
  <si>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</si>
  <si>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</si>
  <si>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</si>
  <si>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</si>
  <si>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</si>
  <si>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</si>
  <si>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</si>
  <si>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</si>
  <si>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</si>
  <si>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</si>
  <si>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</si>
  <si>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</si>
  <si>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</si>
  <si>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</si>
  <si>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</si>
  <si>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</si>
  <si>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</si>
  <si>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</si>
  <si>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</si>
  <si>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</si>
  <si>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</si>
  <si>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</si>
  <si>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</si>
  <si>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</si>
  <si>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</si>
  <si>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</si>
  <si>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</si>
  <si>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</si>
  <si>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</si>
  <si>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</si>
  <si>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</si>
  <si>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</si>
  <si>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</si>
  <si>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</si>
  <si>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</si>
  <si>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</si>
  <si>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</si>
  <si>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</si>
  <si>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</si>
  <si>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</si>
  <si>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</si>
  <si>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</si>
  <si>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</si>
  <si>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</si>
  <si>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</si>
  <si>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</si>
  <si>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</si>
  <si>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</si>
  <si>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</si>
  <si>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</si>
  <si>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</si>
  <si>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</si>
  <si>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</si>
  <si>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</si>
  <si>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</si>
  <si>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</si>
  <si>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</si>
  <si>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</si>
  <si>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</si>
  <si>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</si>
  <si>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</si>
  <si>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</si>
  <si>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</si>
  <si>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</si>
  <si>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</si>
  <si>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</si>
  <si>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</si>
  <si>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</si>
  <si>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</si>
  <si>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</si>
  <si>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</si>
  <si>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</si>
  <si>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</si>
  <si>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</si>
  <si>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</si>
  <si>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</si>
  <si>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</si>
  <si>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</si>
  <si>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</si>
  <si>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</si>
  <si>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</si>
  <si>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</si>
  <si>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</si>
  <si>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</si>
  <si>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</si>
  <si>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</si>
  <si>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</si>
  <si>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</si>
  <si>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</si>
  <si>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</si>
  <si>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</si>
  <si>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</si>
  <si>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</si>
  <si>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</si>
  <si>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</si>
  <si>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</si>
  <si>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</si>
  <si>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</si>
  <si>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</si>
  <si>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</si>
  <si>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</si>
  <si>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</si>
  <si>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</si>
  <si>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</si>
  <si>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</si>
  <si>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</si>
  <si>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</si>
  <si>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</si>
  <si>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</si>
  <si>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</si>
  <si>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</si>
  <si>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</si>
  <si>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</si>
  <si>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</si>
  <si>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</si>
  <si>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</si>
  <si>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</si>
  <si>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</si>
  <si>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</si>
  <si>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</si>
  <si>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</si>
  <si>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</si>
  <si>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</si>
  <si>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</si>
  <si>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</si>
  <si>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</si>
  <si>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</si>
  <si>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</si>
  <si>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</si>
  <si>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</si>
  <si>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</si>
  <si>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</si>
  <si>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</si>
  <si>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</si>
  <si>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</si>
  <si>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</si>
  <si>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</si>
  <si>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</si>
  <si>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</si>
  <si>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</si>
  <si>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</si>
  <si>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</si>
  <si>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</si>
  <si>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</si>
  <si>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</si>
  <si>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</si>
  <si>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</si>
  <si>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</si>
  <si>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</si>
  <si>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</si>
  <si>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</si>
  <si>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</si>
  <si>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</si>
  <si>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</si>
  <si>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</si>
  <si>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</si>
  <si>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</si>
  <si>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</si>
  <si>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</si>
  <si>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</si>
  <si>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</si>
  <si>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</si>
  <si>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</si>
  <si>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</si>
  <si>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</si>
  <si>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</si>
  <si>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</si>
  <si>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</si>
  <si>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</si>
  <si>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</si>
  <si>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</si>
  <si>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</si>
  <si>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</si>
  <si>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</si>
  <si>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</si>
  <si>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</si>
  <si>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</si>
  <si>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</si>
  <si>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</si>
  <si>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</si>
  <si>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</si>
  <si>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</si>
  <si>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</si>
  <si>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</si>
  <si>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</si>
  <si>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</si>
  <si>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</si>
  <si>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</si>
  <si>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</si>
  <si>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</si>
  <si>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</si>
  <si>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</si>
  <si>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</si>
  <si>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</si>
  <si>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</si>
  <si>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</si>
  <si>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</si>
  <si>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</si>
  <si>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</si>
  <si>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</si>
  <si>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</si>
  <si>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</si>
  <si>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</si>
  <si>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</si>
  <si>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</si>
  <si>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</si>
  <si>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</si>
  <si>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</si>
  <si>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</si>
  <si>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</si>
  <si>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</si>
  <si>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</si>
  <si>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</si>
  <si>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</si>
  <si>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</si>
  <si>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</si>
  <si>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</si>
  <si>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</si>
  <si>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</si>
  <si>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</si>
  <si>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</si>
  <si>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</si>
  <si>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</si>
  <si>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</si>
  <si>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</si>
  <si>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</si>
  <si>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</si>
  <si>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</si>
  <si>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</si>
  <si>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</si>
  <si>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</si>
  <si>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</si>
  <si>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</si>
  <si>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</si>
  <si>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</si>
  <si>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</si>
  <si>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</si>
  <si>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</si>
  <si>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</si>
  <si>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</si>
  <si>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</si>
  <si>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</si>
  <si>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</si>
  <si>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</si>
  <si>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</si>
  <si>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</si>
  <si>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</si>
  <si>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</si>
  <si>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</si>
  <si>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</si>
  <si>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</si>
  <si>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</si>
  <si>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</si>
  <si>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</si>
  <si>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</si>
  <si>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</si>
  <si>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</si>
  <si>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</si>
  <si>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</si>
  <si>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</si>
  <si>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</si>
  <si>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</si>
  <si>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</si>
  <si>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</si>
  <si>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</si>
  <si>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</si>
  <si>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</si>
  <si>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</si>
  <si>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</si>
  <si>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</si>
  <si>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</si>
  <si>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</si>
  <si>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</si>
  <si>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</si>
  <si>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</si>
  <si>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</si>
  <si>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</si>
  <si>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</si>
  <si>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</si>
  <si>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</si>
  <si>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</si>
  <si>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</si>
  <si>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</si>
  <si>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</si>
  <si>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</si>
  <si>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</si>
  <si>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</si>
  <si>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</si>
  <si>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</si>
  <si>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</si>
  <si>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</si>
  <si>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</si>
  <si>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</si>
  <si>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</si>
  <si>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</si>
  <si>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</si>
  <si>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</si>
  <si>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</si>
  <si>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</si>
  <si>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</si>
  <si>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</si>
  <si>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</si>
  <si>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</si>
  <si>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</si>
  <si>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</si>
  <si>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</si>
  <si>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</si>
  <si>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</si>
  <si>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</si>
  <si>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</si>
  <si>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</si>
  <si>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</si>
  <si>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</si>
  <si>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</si>
  <si>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</si>
  <si>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</si>
  <si>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</si>
  <si>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</si>
  <si>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</si>
  <si>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</si>
  <si>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</si>
  <si>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</si>
  <si>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</si>
  <si>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</si>
  <si>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</si>
  <si>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</si>
  <si>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</si>
  <si>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</si>
  <si>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</si>
  <si>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</si>
  <si>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</si>
  <si>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</si>
  <si>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</si>
  <si>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</si>
  <si>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</si>
  <si>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</si>
  <si>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</si>
  <si>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</si>
  <si>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</si>
  <si>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</si>
  <si>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</si>
  <si>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</si>
  <si>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</si>
  <si>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</si>
  <si>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</si>
  <si>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</si>
  <si>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</si>
  <si>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</si>
  <si>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</si>
  <si>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</si>
  <si>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</si>
  <si>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</si>
  <si>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</si>
  <si>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</si>
  <si>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</si>
  <si>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</si>
  <si>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</si>
  <si>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</si>
  <si>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</si>
  <si>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</si>
  <si>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</si>
  <si>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</si>
  <si>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</si>
  <si>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</si>
  <si>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</si>
  <si>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</si>
  <si>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</si>
  <si>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</si>
  <si>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</si>
  <si>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</si>
  <si>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</si>
  <si>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</si>
  <si>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</si>
  <si>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</si>
  <si>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</si>
  <si>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</si>
  <si>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</si>
  <si>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</si>
  <si>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</si>
  <si>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</si>
  <si>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</si>
  <si>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</si>
  <si>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</si>
  <si>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</si>
  <si>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</si>
  <si>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</si>
  <si>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</si>
  <si>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</si>
  <si>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</si>
  <si>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</si>
  <si>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</si>
  <si>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</si>
  <si>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</si>
  <si>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</si>
  <si>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</si>
  <si>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</si>
  <si>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</si>
  <si>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</si>
  <si>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</si>
  <si>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</si>
  <si>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</si>
  <si>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</si>
  <si>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</si>
  <si>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</si>
  <si>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</si>
  <si>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</si>
  <si>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</si>
  <si>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</si>
  <si>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</si>
  <si>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</si>
  <si>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</si>
  <si>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</si>
  <si>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</si>
  <si>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</si>
  <si>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</si>
  <si>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</si>
  <si>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</si>
  <si>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</si>
  <si>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</si>
  <si>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</si>
  <si>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</si>
  <si>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</si>
  <si>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</si>
  <si>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</si>
  <si>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</si>
  <si>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</si>
  <si>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</si>
  <si>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</si>
  <si>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</si>
  <si>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</si>
  <si>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</si>
  <si>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</si>
  <si>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</si>
  <si>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</si>
  <si>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</si>
  <si>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</si>
  <si>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</si>
  <si>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</si>
  <si>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</si>
  <si>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</si>
  <si>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</si>
  <si>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</si>
  <si>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</si>
  <si>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</si>
  <si>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</si>
  <si>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</si>
  <si>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</si>
  <si>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</si>
  <si>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</si>
  <si>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</si>
  <si>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</si>
  <si>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</si>
  <si>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</si>
  <si>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</si>
  <si>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</si>
  <si>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</si>
  <si>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</si>
  <si>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</si>
  <si>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</si>
  <si>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</si>
  <si>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</si>
  <si>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</si>
  <si>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</si>
  <si>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</si>
  <si>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</si>
  <si>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</si>
  <si>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</si>
  <si>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</si>
  <si>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</si>
  <si>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</si>
  <si>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</si>
  <si>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</si>
  <si>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</si>
  <si>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</si>
  <si>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</si>
  <si>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</si>
  <si>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</si>
  <si>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</si>
  <si>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</si>
  <si>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</si>
  <si>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</si>
  <si>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</si>
  <si>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</si>
  <si>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</si>
  <si>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</si>
  <si>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</si>
  <si>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</si>
  <si>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</si>
  <si>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</si>
  <si>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</si>
  <si>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</si>
  <si>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</si>
  <si>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</si>
  <si>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</si>
  <si>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</si>
  <si>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</si>
  <si>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</si>
  <si>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</si>
  <si>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</si>
  <si>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</si>
  <si>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</si>
  <si>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</si>
  <si>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</si>
  <si>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</si>
  <si>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</si>
  <si>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</si>
  <si>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</si>
  <si>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</si>
  <si>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</si>
  <si>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</si>
  <si>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</si>
  <si>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</si>
  <si>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</si>
  <si>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</si>
  <si>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</si>
  <si>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</si>
  <si>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</si>
  <si>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</si>
  <si>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</si>
  <si>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</si>
  <si>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</si>
  <si>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</si>
  <si>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</si>
  <si>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</si>
  <si>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</si>
  <si>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</si>
  <si>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</si>
  <si>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</si>
  <si>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</si>
  <si>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</si>
  <si>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</si>
  <si>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</si>
  <si>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</si>
  <si>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</si>
  <si>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</si>
  <si>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</si>
  <si>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</si>
  <si>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</si>
  <si>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</si>
  <si>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</si>
  <si>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</si>
  <si>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</si>
  <si>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</si>
  <si>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</si>
  <si>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</si>
  <si>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</si>
  <si>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</si>
  <si>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</si>
  <si>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</si>
  <si>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</si>
  <si>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</si>
  <si>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</si>
  <si>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</si>
  <si>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</si>
  <si>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</si>
  <si>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</si>
  <si>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</si>
  <si>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</si>
  <si>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</si>
  <si>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</si>
  <si>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</si>
  <si>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</si>
  <si>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</si>
  <si>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</si>
  <si>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</si>
  <si>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</si>
  <si>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</si>
  <si>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</si>
  <si>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</si>
  <si>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</si>
  <si>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</si>
  <si>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</si>
  <si>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</si>
  <si>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</si>
  <si>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</si>
  <si>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</si>
  <si>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</si>
  <si>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</si>
  <si>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</si>
  <si>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</si>
  <si>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</si>
  <si>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</si>
  <si>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</si>
  <si>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</si>
  <si>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</si>
  <si>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</si>
  <si>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</si>
  <si>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</si>
  <si>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</si>
  <si>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</si>
  <si>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</si>
  <si>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</si>
  <si>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</si>
  <si>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</si>
  <si>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</si>
  <si>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</si>
  <si>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</si>
  <si>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</si>
  <si>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</si>
  <si>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</si>
  <si>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</si>
  <si>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</si>
  <si>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</si>
  <si>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</si>
  <si>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</si>
  <si>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</si>
  <si>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</si>
  <si>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</si>
  <si>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</si>
  <si>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</si>
  <si>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</si>
  <si>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</si>
  <si>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</si>
  <si>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</si>
  <si>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</si>
  <si>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</si>
  <si>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</si>
  <si>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</si>
  <si>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</si>
  <si>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</si>
  <si>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</si>
  <si>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</si>
  <si>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</si>
  <si>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</si>
  <si>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</si>
  <si>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</si>
  <si>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</si>
  <si>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</si>
  <si>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</si>
  <si>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</si>
  <si>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</si>
  <si>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</si>
  <si>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</si>
  <si>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</si>
  <si>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</si>
  <si>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</si>
  <si>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</si>
  <si>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</si>
  <si>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</si>
  <si>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</si>
  <si>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</si>
  <si>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</si>
  <si>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</si>
  <si>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</si>
  <si>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</si>
  <si>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</si>
  <si>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</si>
  <si>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</si>
  <si>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</si>
  <si>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</si>
  <si>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</si>
  <si>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</si>
  <si>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</si>
  <si>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</si>
  <si>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</si>
  <si>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</si>
  <si>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</si>
  <si>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</si>
  <si>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</si>
  <si>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</si>
  <si>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</si>
  <si>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</si>
  <si>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</si>
  <si>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</si>
  <si>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</si>
  <si>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</si>
  <si>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</si>
  <si>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</si>
  <si>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</si>
  <si>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</si>
  <si>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</si>
  <si>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</si>
  <si>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</si>
  <si>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</si>
  <si>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</si>
  <si>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</si>
  <si>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</si>
  <si>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</si>
  <si>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</si>
  <si>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</si>
  <si>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</si>
  <si>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</si>
  <si>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</si>
  <si>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</si>
  <si>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</si>
  <si>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</si>
  <si>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</si>
  <si>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</si>
  <si>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</si>
  <si>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</si>
  <si>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</si>
  <si>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</si>
  <si>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</si>
  <si>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</si>
  <si>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</si>
  <si>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</si>
  <si>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</si>
  <si>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</si>
  <si>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</si>
  <si>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</si>
  <si>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</si>
  <si>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</si>
  <si>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</si>
  <si>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</si>
  <si>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</si>
  <si>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</si>
  <si>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</si>
  <si>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</si>
  <si>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</si>
  <si>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</si>
  <si>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</si>
  <si>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</si>
  <si>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</si>
  <si>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</si>
  <si>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</si>
  <si>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</si>
  <si>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</si>
  <si>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</si>
  <si>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</si>
  <si>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</si>
  <si>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</si>
  <si>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</si>
  <si>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</si>
  <si>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</si>
  <si>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</si>
  <si>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</si>
  <si>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</si>
  <si>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</si>
  <si>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</si>
  <si>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</si>
  <si>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</si>
  <si>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</si>
  <si>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</si>
  <si>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</si>
  <si>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</si>
  <si>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</si>
  <si>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</si>
  <si>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</si>
  <si>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</si>
  <si>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</si>
  <si>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</si>
  <si>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</si>
  <si>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</si>
  <si>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</si>
  <si>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</si>
  <si>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</si>
  <si>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</si>
  <si>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</si>
  <si>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</si>
  <si>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</si>
  <si>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</si>
  <si>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</si>
  <si>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</si>
  <si>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</si>
  <si>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</si>
  <si>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</si>
  <si>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</si>
  <si>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</si>
  <si>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</si>
  <si>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</si>
  <si>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</si>
  <si>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</si>
  <si>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</si>
  <si>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</si>
  <si>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</si>
  <si>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</si>
  <si>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</si>
  <si>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</si>
  <si>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</si>
  <si>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</si>
  <si>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</si>
  <si>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</si>
  <si>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</si>
  <si>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</si>
  <si>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</si>
  <si>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</si>
  <si>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</si>
  <si>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</si>
  <si>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</si>
  <si>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</si>
  <si>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</si>
  <si>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</si>
  <si>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</si>
  <si>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</si>
  <si>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</si>
  <si>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</si>
  <si>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</si>
  <si>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</si>
  <si>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</si>
  <si>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</si>
  <si>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</si>
  <si>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</si>
  <si>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</si>
  <si>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</si>
  <si>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</si>
  <si>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</si>
  <si>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</si>
  <si>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</si>
  <si>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</si>
  <si>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</si>
  <si>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</si>
  <si>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</si>
  <si>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</si>
  <si>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</si>
  <si>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</si>
  <si>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</si>
  <si>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</si>
  <si>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</si>
  <si>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</si>
  <si>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</si>
  <si>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</si>
  <si>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</si>
  <si>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</si>
  <si>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</si>
  <si>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</si>
  <si>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</si>
  <si>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</si>
  <si>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</si>
  <si>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</si>
  <si>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</si>
  <si>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</si>
  <si>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</si>
  <si>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</si>
  <si>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</si>
  <si>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</si>
  <si>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</si>
  <si>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</si>
  <si>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</si>
  <si>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</si>
  <si>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</si>
  <si>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</si>
  <si>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</si>
  <si>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</si>
  <si>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</si>
  <si>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</si>
  <si>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</si>
  <si>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</si>
  <si>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</si>
  <si>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</si>
  <si>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</si>
  <si>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</si>
  <si>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</si>
  <si>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</si>
  <si>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</si>
  <si>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</si>
  <si>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</si>
  <si>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</si>
  <si>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</si>
  <si>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</si>
  <si>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</si>
  <si>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</si>
  <si>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</si>
  <si>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</si>
  <si>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</si>
  <si>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</si>
  <si>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</si>
  <si>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</si>
  <si>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</si>
  <si>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</si>
  <si>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</si>
  <si>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</si>
  <si>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</si>
  <si>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</si>
  <si>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</si>
  <si>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</si>
  <si>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</si>
  <si>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</si>
  <si>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</si>
  <si>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</si>
  <si>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</si>
  <si>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</si>
  <si>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</si>
  <si>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</si>
  <si>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</si>
  <si>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</si>
  <si>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</si>
  <si>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</si>
  <si>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</si>
  <si>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</si>
  <si>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</si>
  <si>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</si>
  <si>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</si>
  <si>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</si>
  <si>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</si>
  <si>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</si>
  <si>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</si>
  <si>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</si>
  <si>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</si>
  <si>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</si>
  <si>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</si>
  <si>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</si>
  <si>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</si>
  <si>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</si>
  <si>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</si>
  <si>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</si>
  <si>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</si>
  <si>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</si>
  <si>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</si>
  <si>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</si>
  <si>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</si>
  <si>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</si>
  <si>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</si>
  <si>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</si>
  <si>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</si>
  <si>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</si>
  <si>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</si>
  <si>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</si>
  <si>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</si>
  <si>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</si>
  <si>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</si>
  <si>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</si>
  <si>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</si>
  <si>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</si>
  <si>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</si>
  <si>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</si>
  <si>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</si>
  <si>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</si>
  <si>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</si>
  <si>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</si>
  <si>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</si>
  <si>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</si>
  <si>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</si>
  <si>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</si>
  <si>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</si>
  <si>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</si>
  <si>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</si>
  <si>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</si>
  <si>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</si>
  <si>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</si>
  <si>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</si>
  <si>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</si>
  <si>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</si>
  <si>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</si>
  <si>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</si>
  <si>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</si>
  <si>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</si>
  <si>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</si>
  <si>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</si>
  <si>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</si>
  <si>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</si>
  <si>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</si>
  <si>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</si>
  <si>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</si>
  <si>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</si>
  <si>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</si>
  <si>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</si>
  <si>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</si>
  <si>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</si>
  <si>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</si>
  <si>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</si>
  <si>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</si>
  <si>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</si>
  <si>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</si>
  <si>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</si>
  <si>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</si>
  <si>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</si>
  <si>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</si>
  <si>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</si>
  <si>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</si>
  <si>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</si>
  <si>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</si>
  <si>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</si>
  <si>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</si>
  <si>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</si>
  <si>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</si>
  <si>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</si>
  <si>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</si>
  <si>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</si>
  <si>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</si>
  <si>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</si>
  <si>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</si>
  <si>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</si>
  <si>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</si>
  <si>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</si>
  <si>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</si>
  <si>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</si>
  <si>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</si>
  <si>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</si>
  <si>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</si>
  <si>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</si>
  <si>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</si>
  <si>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</si>
  <si>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</si>
  <si>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</si>
  <si>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</si>
  <si>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</si>
  <si>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</si>
  <si>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</si>
  <si>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</si>
  <si>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</si>
  <si>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</si>
  <si>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</si>
  <si>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</si>
  <si>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</si>
  <si>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</si>
  <si>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</si>
  <si>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</si>
  <si>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</si>
  <si>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</si>
  <si>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</si>
  <si>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</si>
  <si>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</si>
  <si>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</si>
  <si>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</si>
  <si>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</si>
  <si>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</si>
  <si>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</si>
  <si>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</si>
  <si>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</si>
  <si>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</si>
  <si>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</si>
  <si>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</si>
  <si>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</si>
  <si>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</si>
  <si>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</si>
  <si>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</si>
  <si>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</si>
  <si>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</si>
  <si>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</si>
  <si>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</si>
  <si>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</si>
  <si>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</si>
  <si>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</si>
  <si>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</si>
  <si>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</si>
  <si>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</si>
  <si>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</si>
  <si>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</si>
  <si>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</si>
  <si>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</si>
  <si>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</si>
  <si>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</si>
  <si>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</si>
  <si>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</si>
  <si>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</si>
  <si>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</si>
  <si>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</si>
  <si>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</si>
  <si>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</si>
  <si>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</si>
  <si>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</si>
  <si>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</si>
  <si>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</si>
  <si>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</si>
  <si>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</si>
  <si>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</si>
  <si>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</si>
  <si>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</si>
  <si>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</si>
  <si>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</si>
  <si>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</si>
  <si>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</si>
  <si>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</si>
  <si>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</si>
  <si>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</si>
  <si>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</si>
  <si>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</si>
  <si>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</si>
  <si>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</si>
  <si>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</si>
  <si>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</si>
  <si>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</si>
  <si>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</si>
  <si>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</si>
  <si>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</si>
  <si>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</si>
  <si>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</si>
  <si>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</si>
  <si>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</si>
  <si>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</si>
  <si>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</si>
  <si>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</si>
  <si>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</si>
  <si>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</si>
  <si>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</si>
  <si>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</si>
  <si>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</si>
  <si>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</si>
  <si>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</si>
  <si>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</si>
  <si>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</si>
  <si>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</si>
  <si>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</si>
  <si>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</si>
  <si>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</si>
  <si>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</si>
  <si>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</si>
  <si>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</si>
  <si>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</si>
  <si>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</si>
  <si>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</si>
  <si>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</si>
  <si>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</si>
  <si>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</si>
  <si>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</si>
  <si>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</si>
  <si>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</si>
  <si>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</si>
  <si>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</si>
  <si>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</si>
  <si>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</si>
  <si>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</si>
  <si>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</si>
  <si>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</si>
  <si>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</si>
  <si>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</si>
  <si>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</si>
  <si>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</si>
  <si>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</si>
  <si>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</si>
  <si>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</si>
  <si>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</si>
  <si>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</si>
  <si>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</si>
  <si>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</si>
  <si>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</si>
  <si>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</si>
  <si>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</si>
  <si>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</si>
  <si>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</si>
  <si>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</si>
  <si>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</si>
  <si>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</si>
  <si>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</si>
  <si>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</si>
  <si>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</si>
  <si>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</si>
  <si>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</si>
  <si>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</si>
  <si>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</si>
  <si>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</si>
  <si>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</si>
  <si>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</si>
  <si>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</si>
  <si>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</si>
  <si>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</si>
  <si>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</si>
  <si>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</si>
  <si>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</si>
  <si>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</si>
  <si>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</si>
  <si>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</si>
  <si>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</si>
  <si>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</si>
  <si>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</si>
  <si>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</si>
  <si>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</si>
  <si>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</si>
  <si>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</si>
  <si>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</si>
  <si>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</si>
  <si>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</si>
  <si>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</si>
  <si>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</si>
  <si>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</si>
  <si>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</si>
  <si>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</si>
  <si>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</si>
  <si>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</si>
  <si>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</si>
  <si>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</si>
  <si>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</si>
  <si>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</si>
  <si>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</si>
  <si>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</si>
  <si>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</si>
  <si>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</si>
  <si>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</si>
  <si>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</si>
  <si>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</si>
  <si>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</si>
  <si>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</si>
  <si>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</si>
  <si>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</si>
  <si>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</si>
  <si>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</si>
  <si>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</si>
  <si>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</si>
  <si>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</si>
  <si>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</si>
  <si>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</si>
  <si>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</si>
  <si>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</si>
  <si>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</si>
  <si>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</si>
  <si>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</si>
  <si>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</si>
  <si>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</si>
  <si>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</si>
  <si>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</si>
  <si>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</si>
  <si>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</si>
  <si>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</si>
  <si>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</si>
  <si>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</si>
  <si>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</si>
  <si>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</si>
  <si>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</si>
  <si>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</si>
  <si>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</si>
  <si>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</si>
  <si>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</si>
  <si>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</si>
  <si>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</si>
  <si>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</si>
  <si>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</si>
  <si>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</si>
  <si>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</si>
  <si>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</si>
  <si>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</si>
  <si>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</si>
  <si>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</si>
  <si>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</si>
  <si>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</si>
  <si>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</si>
  <si>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</si>
  <si>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</si>
  <si>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</si>
  <si>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</si>
  <si>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</si>
  <si>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</si>
  <si>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</si>
  <si>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</si>
  <si>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</si>
  <si>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</si>
  <si>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</si>
  <si>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</si>
  <si>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</si>
  <si>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</si>
  <si>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</si>
  <si>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</si>
  <si>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</si>
  <si>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</si>
  <si>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</si>
  <si>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</si>
  <si>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</si>
  <si>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</si>
  <si>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</si>
  <si>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</si>
  <si>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</si>
  <si>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</si>
  <si>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</si>
  <si>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</si>
  <si>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</si>
  <si>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</si>
  <si>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</si>
  <si>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</si>
  <si>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</si>
  <si>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</si>
  <si>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</si>
  <si>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</si>
  <si>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</si>
  <si>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</si>
  <si>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</si>
  <si>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</si>
  <si>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</si>
  <si>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</si>
  <si>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</si>
  <si>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</si>
  <si>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</si>
  <si>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</si>
  <si>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</si>
  <si>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</si>
  <si>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</si>
  <si>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</si>
  <si>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</si>
  <si>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</si>
  <si>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</si>
  <si>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</si>
  <si>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</si>
  <si>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</si>
  <si>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</si>
  <si>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</si>
  <si>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</si>
  <si>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</si>
  <si>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</si>
  <si>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</si>
  <si>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</si>
  <si>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</si>
  <si>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</si>
  <si>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</si>
  <si>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</si>
  <si>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</si>
  <si>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</si>
  <si>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</si>
  <si>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</si>
  <si>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</si>
  <si>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</si>
  <si>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</si>
  <si>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</si>
  <si>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</si>
  <si>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</si>
  <si>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</si>
  <si>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</si>
  <si>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</si>
  <si>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</si>
  <si>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</si>
  <si>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</si>
  <si>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</si>
  <si>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</si>
  <si>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</si>
  <si>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</si>
  <si>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</si>
  <si>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</si>
  <si>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</si>
  <si>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</si>
  <si>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</si>
  <si>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</si>
  <si>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</si>
  <si>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</si>
  <si>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</si>
  <si>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</si>
  <si>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</si>
  <si>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</si>
  <si>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</si>
  <si>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</si>
  <si>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</si>
  <si>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</si>
  <si>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</si>
  <si>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</si>
  <si>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</si>
  <si>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</si>
  <si>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</si>
  <si>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</si>
  <si>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</si>
  <si>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</si>
  <si>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</si>
  <si>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</si>
  <si>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</si>
  <si>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</si>
  <si>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</si>
  <si>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</si>
  <si>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</si>
  <si>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</si>
  <si>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</si>
  <si>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</si>
  <si>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</si>
  <si>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</si>
  <si>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</si>
  <si>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</si>
  <si>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</si>
  <si>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</si>
  <si>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</si>
  <si>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</si>
  <si>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</si>
  <si>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</si>
  <si>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</si>
  <si>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</si>
  <si>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</si>
  <si>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</si>
  <si>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</si>
  <si>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</si>
  <si>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</si>
  <si>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</si>
  <si>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</si>
  <si>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</si>
  <si>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</si>
  <si>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</si>
  <si>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</si>
  <si>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</si>
  <si>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</si>
  <si>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</si>
  <si>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</si>
  <si>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</si>
  <si>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</si>
  <si>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</si>
  <si>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</si>
  <si>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</si>
  <si>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</si>
  <si>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</si>
  <si>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</si>
  <si>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</si>
  <si>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</si>
  <si>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</si>
  <si>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</si>
  <si>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</si>
  <si>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</si>
  <si>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</si>
  <si>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</si>
  <si>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</si>
  <si>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</si>
  <si>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</si>
  <si>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</si>
  <si>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</si>
  <si>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</si>
  <si>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</si>
  <si>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</si>
  <si>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</si>
  <si>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</si>
  <si>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</si>
  <si>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</si>
  <si>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</si>
  <si>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</si>
  <si>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</si>
  <si>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</si>
  <si>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</si>
  <si>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</si>
  <si>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</si>
  <si>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</si>
  <si>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</si>
  <si>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</si>
  <si>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</si>
  <si>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</si>
  <si>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</si>
  <si>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</si>
  <si>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</si>
  <si>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</si>
  <si>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</si>
  <si>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</si>
  <si>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</si>
  <si>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</si>
  <si>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</si>
  <si>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</si>
  <si>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</si>
  <si>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</si>
  <si>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</si>
  <si>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</si>
  <si>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</si>
  <si>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</si>
  <si>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</si>
  <si>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</si>
  <si>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</si>
  <si>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</si>
  <si>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</si>
  <si>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</si>
  <si>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</si>
  <si>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</si>
  <si>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</si>
  <si>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</si>
  <si>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</si>
  <si>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</si>
  <si>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</si>
  <si>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</si>
  <si>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</si>
  <si>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</si>
  <si>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</si>
  <si>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</si>
  <si>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</si>
  <si>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</si>
  <si>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</si>
  <si>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</si>
  <si>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</si>
  <si>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</si>
  <si>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</si>
  <si>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</si>
  <si>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</si>
  <si>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</si>
  <si>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</si>
  <si>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</si>
  <si>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</si>
  <si>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</si>
  <si>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</si>
  <si>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</si>
  <si>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</si>
  <si>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</si>
  <si>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</si>
  <si>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</si>
  <si>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</si>
  <si>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</si>
  <si>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</si>
  <si>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</si>
  <si>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</si>
  <si>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</si>
  <si>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</si>
  <si>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</si>
  <si>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</si>
  <si>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</si>
  <si>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</si>
  <si>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</si>
  <si>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</si>
  <si>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</si>
  <si>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</si>
  <si>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</si>
  <si>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</si>
  <si>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</si>
  <si>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</si>
  <si>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</si>
  <si>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</si>
  <si>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</si>
  <si>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</si>
  <si>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</si>
  <si>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</si>
  <si>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</si>
  <si>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</si>
  <si>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</si>
  <si>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</si>
  <si>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</si>
  <si>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</si>
  <si>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</si>
  <si>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</si>
  <si>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</si>
  <si>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</si>
  <si>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</si>
  <si>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</si>
  <si>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</si>
  <si>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</si>
  <si>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</si>
  <si>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</si>
  <si>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</si>
  <si>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</si>
  <si>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</si>
  <si>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</si>
  <si>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</si>
  <si>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</si>
  <si>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</si>
  <si>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</si>
  <si>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</si>
  <si>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</si>
  <si>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</si>
  <si>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</si>
  <si>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</si>
  <si>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</si>
  <si>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</si>
  <si>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</si>
  <si>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</si>
  <si>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</si>
  <si>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</si>
  <si>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</si>
  <si>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</si>
  <si>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</si>
  <si>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</si>
  <si>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</si>
  <si>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</si>
  <si>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</si>
  <si>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</si>
  <si>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</si>
  <si>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</si>
  <si>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</si>
  <si>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</si>
  <si>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</si>
  <si>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</si>
  <si>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</si>
  <si>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</si>
  <si>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</si>
  <si>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</si>
  <si>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</si>
  <si>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</si>
  <si>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</si>
  <si>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</si>
  <si>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</si>
  <si>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</si>
  <si>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</si>
  <si>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</si>
  <si>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</si>
  <si>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</si>
  <si>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</si>
  <si>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</si>
  <si>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</si>
  <si>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</si>
  <si>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</si>
  <si>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</si>
  <si>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</si>
  <si>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</si>
  <si>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</si>
  <si>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</si>
  <si>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</si>
  <si>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</si>
  <si>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</si>
  <si>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</si>
  <si>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</si>
  <si>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</si>
  <si>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</si>
  <si>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</si>
  <si>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</si>
  <si>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</si>
  <si>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</si>
  <si>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</si>
  <si>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</si>
  <si>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</si>
  <si>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</si>
  <si>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</si>
  <si>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</si>
  <si>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</si>
  <si>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</si>
  <si>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</si>
  <si>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</si>
  <si>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</si>
  <si>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</si>
  <si>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</si>
  <si>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</si>
  <si>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</si>
  <si>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</si>
  <si>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</si>
  <si>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</si>
  <si>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</si>
  <si>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</si>
  <si>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</si>
  <si>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</si>
  <si>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</si>
  <si>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</si>
  <si>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</si>
  <si>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</si>
  <si>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</si>
  <si>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</si>
  <si>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</si>
  <si>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</si>
  <si>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</si>
  <si>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</si>
  <si>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</si>
  <si>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</si>
  <si>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</si>
  <si>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</si>
  <si>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</si>
  <si>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</si>
  <si>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</si>
  <si>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</si>
  <si>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</si>
  <si>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</si>
  <si>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</si>
  <si>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</si>
  <si>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</si>
  <si>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</si>
  <si>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</si>
  <si>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</si>
  <si>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</si>
  <si>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</si>
  <si>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</si>
  <si>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</si>
  <si>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</si>
  <si>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</si>
  <si>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</si>
  <si>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</si>
  <si>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</si>
  <si>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</si>
  <si>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</si>
  <si>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</si>
  <si>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</si>
  <si>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</si>
  <si>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</si>
  <si>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</si>
  <si>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</si>
  <si>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</si>
  <si>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</si>
  <si>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</si>
  <si>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</si>
  <si>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</si>
  <si>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</si>
  <si>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</si>
  <si>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</si>
  <si>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</si>
  <si>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</si>
  <si>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</si>
  <si>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</si>
  <si>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</si>
  <si>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</si>
  <si>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</si>
  <si>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</si>
  <si>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</si>
  <si>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</si>
  <si>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</si>
  <si>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</si>
  <si>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</si>
  <si>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</si>
  <si>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</si>
  <si>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</si>
  <si>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</si>
  <si>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</si>
  <si>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</si>
  <si>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</si>
  <si>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</si>
  <si>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</si>
  <si>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</si>
  <si>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</si>
  <si>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</si>
  <si>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</si>
  <si>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</si>
  <si>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</si>
  <si>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</si>
  <si>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</si>
  <si>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</si>
  <si>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</si>
  <si>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</si>
  <si>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</si>
  <si>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</si>
  <si>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</si>
  <si>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</si>
  <si>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</si>
  <si>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</si>
  <si>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</si>
  <si>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</si>
  <si>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</si>
  <si>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</si>
  <si>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</si>
  <si>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</si>
  <si>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</si>
  <si>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</si>
  <si>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</si>
  <si>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</si>
  <si>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</si>
  <si>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</si>
  <si>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</si>
  <si>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</si>
  <si>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</si>
  <si>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</si>
  <si>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</si>
  <si>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</si>
  <si>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</si>
  <si>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</si>
  <si>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</si>
  <si>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</si>
  <si>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</si>
  <si>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</si>
  <si>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</si>
  <si>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</si>
  <si>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</si>
  <si>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</si>
  <si>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</si>
  <si>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</si>
  <si>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</si>
  <si>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</si>
  <si>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</si>
  <si>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</si>
  <si>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</si>
  <si>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</si>
  <si>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</si>
  <si>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</si>
  <si>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</si>
  <si>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</si>
  <si>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</si>
  <si>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</si>
  <si>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</si>
  <si>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</si>
  <si>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</si>
  <si>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</si>
  <si>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</si>
  <si>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</si>
  <si>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</si>
  <si>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</si>
  <si>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</si>
  <si>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</si>
  <si>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</si>
  <si>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</si>
  <si>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</si>
  <si>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</si>
  <si>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</si>
  <si>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</si>
  <si>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</si>
  <si>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</si>
  <si>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</si>
  <si>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</si>
  <si>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</si>
  <si>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</si>
  <si>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</si>
  <si>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</si>
  <si>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</si>
  <si>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</si>
  <si>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</si>
  <si>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</si>
  <si>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</si>
  <si>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</si>
  <si>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</si>
  <si>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</si>
  <si>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</si>
  <si>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</si>
  <si>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</si>
  <si>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</si>
  <si>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</si>
  <si>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</si>
  <si>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</si>
  <si>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</si>
  <si>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</si>
  <si>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</si>
  <si>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</si>
  <si>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</si>
  <si>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</si>
  <si>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</si>
  <si>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</si>
  <si>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</si>
  <si>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</si>
  <si>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</si>
  <si>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</si>
  <si>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</si>
  <si>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</si>
  <si>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</si>
  <si>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</si>
  <si>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</si>
  <si>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</si>
  <si>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</si>
  <si>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</si>
  <si>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</si>
  <si>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</si>
  <si>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</si>
  <si>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</si>
  <si>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</si>
  <si>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</si>
  <si>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</si>
  <si>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</si>
  <si>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</si>
  <si>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</si>
  <si>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</si>
  <si>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</si>
  <si>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</si>
  <si>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</si>
  <si>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</si>
  <si>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</si>
  <si>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</si>
  <si>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</si>
  <si>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</si>
  <si>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</si>
  <si>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</si>
  <si>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</si>
  <si>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</si>
  <si>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</si>
  <si>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</si>
  <si>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</si>
  <si>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</si>
  <si>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</si>
  <si>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</si>
  <si>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</si>
  <si>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</si>
  <si>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</si>
  <si>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</si>
  <si>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</si>
  <si>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</si>
  <si>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</si>
  <si>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</si>
  <si>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</si>
  <si>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</si>
  <si>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</si>
  <si>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</si>
  <si>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</si>
  <si>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</si>
  <si>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</si>
  <si>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</si>
  <si>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</si>
  <si>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</si>
  <si>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</si>
  <si>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</si>
  <si>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</si>
  <si>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</si>
  <si>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</si>
  <si>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</si>
  <si>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</si>
  <si>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</si>
  <si>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</si>
  <si>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</si>
  <si>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</si>
  <si>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</si>
  <si>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</si>
  <si>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</si>
  <si>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</si>
  <si>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</si>
  <si>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</si>
  <si>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</si>
  <si>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</si>
  <si>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</si>
  <si>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</si>
  <si>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</si>
  <si>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</si>
  <si>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</si>
  <si>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</si>
  <si>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</si>
  <si>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</si>
  <si>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</si>
  <si>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</si>
  <si>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</si>
  <si>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</si>
  <si>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</si>
  <si>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</si>
  <si>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</si>
  <si>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</si>
  <si>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</si>
  <si>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</si>
  <si>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</si>
  <si>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</si>
  <si>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</si>
  <si>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</si>
  <si>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</si>
  <si>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</si>
  <si>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</si>
  <si>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</si>
  <si>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</si>
  <si>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</si>
  <si>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</si>
  <si>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</si>
  <si>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</si>
  <si>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</si>
  <si>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</si>
  <si>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</si>
  <si>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</si>
  <si>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</si>
  <si>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</si>
  <si>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</si>
  <si>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</si>
  <si>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</si>
  <si>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</si>
  <si>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</si>
  <si>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</si>
  <si>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</si>
  <si>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</si>
  <si>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</si>
  <si>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</si>
  <si>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</si>
  <si>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</si>
  <si>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</si>
  <si>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</si>
  <si>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</si>
  <si>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</si>
  <si>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</si>
  <si>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</si>
  <si>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</si>
  <si>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</si>
  <si>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</si>
  <si>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</si>
  <si>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</si>
  <si>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</si>
  <si>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</si>
  <si>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</si>
  <si>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</si>
  <si>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</si>
  <si>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</si>
  <si>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</si>
  <si>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</si>
  <si>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</si>
  <si>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</si>
  <si>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</si>
  <si>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</si>
  <si>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</si>
  <si>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</si>
  <si>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</si>
  <si>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</si>
  <si>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</si>
  <si>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</si>
  <si>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</si>
  <si>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</si>
  <si>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</si>
  <si>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</si>
  <si>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</si>
  <si>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</si>
  <si>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</si>
  <si>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</si>
  <si>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</si>
  <si>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</si>
  <si>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</si>
  <si>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</si>
  <si>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</si>
  <si>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</si>
  <si>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</si>
  <si>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</si>
  <si>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</si>
  <si>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</si>
  <si>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</si>
  <si>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</si>
  <si>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</si>
  <si>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</si>
  <si>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</si>
  <si>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</si>
  <si>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</si>
  <si>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</si>
  <si>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</si>
  <si>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</si>
  <si>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</si>
  <si>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</si>
  <si>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</si>
  <si>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</si>
  <si>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</si>
  <si>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</si>
  <si>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</si>
  <si>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</si>
  <si>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</si>
  <si>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</si>
  <si>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</si>
  <si>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</si>
  <si>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</si>
  <si>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</si>
  <si>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</si>
  <si>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</si>
  <si>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</si>
  <si>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</si>
  <si>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</si>
  <si>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</si>
  <si>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</si>
  <si>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</si>
  <si>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</si>
  <si>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</si>
  <si>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</si>
  <si>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</si>
  <si>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</si>
  <si>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</si>
  <si>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</si>
  <si>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</si>
  <si>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</si>
  <si>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</si>
  <si>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</si>
  <si>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</si>
  <si>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</si>
  <si>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</si>
  <si>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</si>
  <si>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</si>
  <si>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</si>
  <si>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</si>
  <si>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</si>
  <si>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</si>
  <si>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</si>
  <si>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</si>
  <si>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</si>
  <si>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</si>
  <si>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</si>
  <si>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</si>
  <si>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</si>
  <si>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</si>
  <si>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</si>
  <si>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</si>
  <si>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</si>
  <si>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</si>
  <si>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</si>
  <si>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</si>
  <si>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</si>
  <si>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</si>
  <si>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</si>
  <si>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</si>
  <si>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</si>
  <si>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</si>
  <si>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</si>
  <si>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</si>
  <si>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</si>
  <si>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</si>
  <si>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</si>
  <si>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</si>
  <si>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</si>
  <si>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</si>
  <si>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</si>
  <si>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</si>
  <si>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</si>
  <si>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</si>
  <si>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</si>
  <si>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</si>
  <si>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</si>
  <si>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</si>
  <si>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</si>
  <si>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</si>
  <si>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</si>
  <si>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</si>
  <si>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</si>
  <si>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</si>
  <si>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</si>
  <si>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</si>
  <si>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</si>
  <si>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</si>
  <si>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</si>
  <si>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</si>
  <si>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</si>
  <si>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</si>
  <si>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</si>
  <si>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</si>
  <si>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</si>
  <si>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</si>
  <si>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</si>
  <si>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</si>
  <si>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</si>
  <si>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</si>
  <si>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</si>
  <si>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</si>
  <si>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</si>
  <si>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</si>
  <si>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</si>
  <si>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</si>
  <si>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</si>
  <si>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</si>
  <si>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</si>
  <si>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</si>
  <si>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</si>
  <si>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</si>
  <si>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</si>
  <si>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</si>
  <si>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</si>
  <si>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</si>
  <si>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</si>
  <si>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</si>
  <si>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</si>
  <si>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</si>
  <si>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</si>
  <si>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</si>
  <si>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</si>
  <si>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</si>
  <si>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</si>
  <si>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</si>
  <si>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</si>
  <si>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</si>
  <si>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</si>
  <si>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</si>
  <si>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</si>
  <si>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</si>
  <si>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</si>
  <si>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</si>
  <si>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</si>
  <si>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</si>
  <si>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</si>
  <si>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</si>
  <si>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</si>
  <si>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</si>
  <si>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</si>
  <si>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</si>
  <si>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</si>
  <si>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</si>
  <si>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</si>
  <si>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</si>
  <si>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</si>
  <si>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</si>
  <si>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</si>
  <si>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</si>
  <si>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</si>
  <si>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</si>
  <si>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</si>
  <si>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</si>
  <si>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</si>
  <si>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</si>
  <si>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</si>
  <si>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</si>
  <si>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</si>
  <si>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</si>
  <si>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</si>
  <si>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</si>
  <si>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</si>
  <si>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</si>
  <si>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</si>
  <si>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</si>
  <si>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</si>
  <si>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</si>
  <si>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</si>
  <si>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</si>
  <si>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</si>
  <si>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</si>
  <si>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</si>
  <si>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</si>
  <si>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</si>
  <si>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</si>
  <si>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</si>
  <si>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</si>
  <si>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</si>
  <si>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</si>
  <si>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</si>
  <si>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</si>
  <si>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</si>
  <si>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</si>
  <si>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</si>
  <si>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</si>
  <si>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</si>
  <si>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</si>
  <si>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</si>
  <si>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</si>
  <si>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</si>
  <si>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</si>
  <si>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</si>
  <si>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</si>
  <si>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</si>
  <si>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</si>
  <si>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</si>
  <si>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</si>
  <si>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</si>
  <si>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</si>
  <si>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</si>
  <si>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</si>
  <si>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</si>
  <si>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</si>
  <si>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</si>
  <si>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</si>
  <si>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</si>
  <si>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</si>
  <si>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</si>
  <si>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</si>
  <si>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</si>
  <si>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</si>
  <si>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</si>
  <si>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</si>
  <si>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</si>
  <si>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</si>
  <si>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</si>
  <si>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</si>
  <si>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</si>
  <si>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</si>
  <si>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</si>
  <si>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</si>
  <si>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</si>
  <si>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</si>
  <si>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</si>
  <si>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</si>
  <si>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</si>
  <si>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</si>
  <si>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</si>
  <si>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</si>
  <si>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</si>
  <si>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</si>
  <si>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</si>
  <si>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</si>
  <si>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</si>
  <si>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</si>
  <si>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</si>
  <si>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</si>
  <si>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</si>
  <si>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</si>
  <si>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</si>
  <si>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</si>
  <si>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</si>
  <si>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</si>
  <si>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</si>
  <si>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</si>
  <si>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</si>
  <si>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</si>
  <si>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</si>
  <si>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</si>
  <si>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</si>
  <si>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</si>
  <si>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</si>
  <si>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</si>
  <si>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</si>
  <si>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</si>
  <si>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</si>
  <si>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</si>
  <si>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</si>
  <si>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</si>
  <si>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</si>
  <si>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</si>
  <si>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</si>
  <si>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</si>
  <si>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</si>
  <si>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</si>
  <si>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</si>
  <si>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</si>
  <si>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</si>
  <si>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</si>
  <si>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</si>
  <si>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</si>
  <si>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</si>
  <si>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</si>
  <si>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</si>
  <si>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</si>
  <si>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</si>
  <si>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</si>
  <si>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</si>
  <si>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</si>
  <si>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</si>
  <si>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</si>
  <si>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</si>
  <si>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</si>
  <si>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</si>
  <si>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</si>
  <si>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</si>
  <si>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</si>
  <si>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</si>
  <si>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</si>
  <si>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</si>
  <si>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</si>
  <si>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</si>
  <si>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</si>
  <si>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</si>
  <si>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</si>
  <si>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</si>
  <si>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</si>
  <si>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</si>
  <si>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</si>
  <si>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</si>
  <si>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</si>
  <si>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</si>
  <si>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</si>
  <si>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</si>
  <si>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</si>
  <si>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</si>
  <si>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</si>
  <si>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</si>
  <si>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</si>
  <si>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</si>
  <si>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</si>
  <si>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</si>
  <si>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</si>
  <si>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</si>
  <si>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</si>
  <si>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</si>
  <si>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</si>
  <si>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</si>
  <si>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</si>
  <si>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</si>
  <si>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</si>
  <si>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</si>
  <si>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</si>
  <si>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</si>
  <si>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</si>
  <si>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</si>
  <si>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</si>
  <si>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</si>
  <si>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</si>
  <si>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</si>
  <si>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</si>
  <si>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</si>
  <si>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</si>
  <si>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</si>
  <si>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</si>
  <si>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</si>
  <si>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</si>
  <si>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</si>
  <si>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</si>
  <si>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</si>
  <si>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</si>
  <si>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</si>
  <si>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</si>
  <si>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</si>
  <si>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</si>
  <si>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</si>
  <si>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</si>
  <si>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</si>
  <si>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</si>
  <si>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</si>
  <si>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</si>
  <si>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</si>
  <si>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</si>
  <si>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</si>
  <si>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</si>
  <si>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</si>
  <si>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</si>
  <si>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</si>
  <si>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</si>
  <si>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</si>
  <si>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</si>
  <si>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</si>
  <si>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</si>
  <si>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</si>
  <si>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</si>
  <si>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</si>
  <si>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</si>
  <si>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</si>
  <si>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</si>
  <si>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</si>
  <si>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</si>
  <si>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</si>
  <si>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</si>
  <si>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</si>
  <si>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</si>
  <si>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</si>
  <si>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</si>
  <si>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</si>
  <si>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</si>
  <si>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</si>
  <si>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</si>
  <si>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</si>
  <si>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</si>
  <si>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</si>
  <si>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</si>
  <si>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</si>
  <si>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</si>
  <si>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</si>
  <si>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</si>
  <si>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</si>
  <si>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</si>
  <si>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</si>
  <si>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</si>
  <si>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</si>
  <si>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</si>
  <si>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</si>
  <si>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</si>
  <si>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</si>
  <si>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</si>
  <si>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</si>
  <si>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</si>
  <si>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</si>
  <si>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</si>
  <si>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</si>
  <si>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</si>
  <si>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</si>
  <si>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</si>
  <si>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</si>
  <si>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</si>
  <si>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</si>
  <si>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</si>
  <si>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</si>
  <si>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</si>
  <si>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</si>
  <si>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</si>
  <si>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</si>
  <si>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</si>
  <si>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</si>
  <si>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</si>
  <si>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</si>
  <si>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</si>
  <si>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</si>
  <si>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</si>
  <si>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</si>
  <si>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</si>
  <si>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</si>
  <si>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</si>
  <si>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</si>
  <si>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</si>
  <si>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</si>
  <si>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</si>
  <si>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</si>
  <si>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</si>
  <si>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</si>
  <si>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</si>
  <si>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</si>
  <si>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</si>
  <si>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</si>
  <si>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</si>
  <si>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</si>
  <si>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</si>
  <si>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</si>
  <si>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</si>
  <si>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</si>
  <si>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</si>
  <si>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</si>
  <si>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</si>
  <si>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</si>
  <si>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</si>
  <si>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</si>
  <si>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</si>
  <si>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</si>
  <si>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</si>
  <si>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</si>
  <si>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</si>
  <si>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</si>
  <si>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</si>
  <si>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</si>
  <si>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</si>
  <si>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</si>
  <si>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</si>
  <si>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</si>
  <si>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</si>
  <si>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</si>
  <si>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</si>
  <si>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</si>
  <si>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</si>
  <si>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</si>
  <si>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</si>
  <si>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</si>
  <si>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</si>
  <si>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</si>
  <si>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</si>
  <si>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</si>
  <si>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</si>
  <si>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</si>
  <si>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</si>
  <si>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</si>
  <si>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</si>
  <si>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</si>
  <si>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</si>
  <si>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</si>
  <si>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</si>
  <si>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</si>
  <si>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</si>
  <si>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</si>
  <si>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</si>
  <si>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</si>
  <si>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</si>
  <si>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</si>
  <si>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</si>
  <si>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</si>
  <si>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</si>
  <si>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</si>
  <si>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</si>
  <si>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</si>
  <si>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</si>
  <si>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</si>
  <si>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</si>
  <si>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</si>
  <si>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</si>
  <si>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</si>
  <si>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</si>
  <si>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</si>
  <si>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</si>
  <si>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</si>
  <si>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</si>
  <si>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</si>
  <si>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</si>
  <si>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</si>
  <si>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</si>
  <si>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</si>
  <si>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</si>
  <si>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</si>
  <si>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</si>
  <si>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</si>
  <si>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</si>
  <si>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</si>
  <si>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</si>
  <si>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</si>
  <si>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</si>
  <si>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</si>
  <si>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</si>
  <si>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</si>
  <si>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</si>
  <si>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</si>
  <si>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</si>
  <si>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</si>
  <si>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</si>
  <si>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</si>
  <si>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</si>
  <si>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</si>
  <si>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</si>
  <si>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</si>
  <si>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</si>
  <si>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</si>
  <si>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</si>
  <si>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</si>
  <si>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</si>
  <si>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</si>
  <si>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</si>
  <si>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</si>
  <si>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</si>
  <si>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</si>
  <si>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</si>
  <si>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</si>
  <si>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</si>
  <si>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</si>
  <si>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</si>
  <si>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</si>
  <si>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</si>
  <si>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</si>
  <si>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</si>
  <si>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</si>
  <si>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</si>
  <si>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</si>
  <si>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</si>
  <si>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</si>
  <si>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</si>
  <si>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</si>
  <si>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</si>
  <si>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</si>
  <si>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</si>
  <si>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</si>
  <si>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</si>
  <si>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</si>
  <si>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</si>
  <si>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</si>
  <si>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</si>
  <si>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</si>
  <si>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</si>
  <si>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</si>
  <si>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</si>
  <si>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</si>
  <si>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</si>
  <si>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</si>
  <si>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</si>
  <si>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</si>
  <si>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</si>
  <si>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</si>
  <si>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</si>
  <si>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</si>
  <si>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</si>
  <si>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</si>
  <si>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</si>
  <si>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</si>
  <si>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</si>
  <si>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</si>
  <si>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</si>
  <si>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</si>
  <si>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</si>
  <si>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</si>
  <si>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</si>
  <si>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</si>
  <si>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</si>
  <si>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</si>
  <si>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</si>
  <si>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</si>
  <si>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</si>
  <si>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</si>
  <si>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</si>
  <si>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</si>
  <si>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</si>
  <si>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</si>
  <si>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</si>
  <si>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</si>
  <si>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</si>
  <si>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</si>
  <si>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</si>
  <si>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</si>
  <si>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</si>
  <si>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</si>
  <si>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</si>
  <si>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</si>
  <si>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</si>
  <si>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</si>
  <si>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</si>
  <si>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</si>
  <si>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</si>
  <si>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</si>
  <si>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</si>
  <si>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</si>
  <si>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</si>
  <si>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</si>
  <si>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</si>
  <si>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</si>
  <si>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</si>
  <si>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</si>
  <si>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</si>
  <si>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</si>
  <si>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</si>
  <si>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</si>
  <si>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</si>
  <si>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</si>
  <si>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</si>
  <si>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</si>
  <si>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</si>
  <si>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</si>
  <si>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</si>
  <si>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</si>
  <si>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</si>
  <si>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</si>
  <si>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</si>
  <si>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</si>
  <si>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</si>
  <si>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</si>
  <si>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</si>
  <si>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</si>
  <si>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</si>
  <si>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</si>
  <si>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</si>
  <si>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</si>
  <si>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</si>
  <si>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</si>
  <si>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</si>
  <si>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</si>
  <si>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</si>
  <si>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</si>
  <si>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</si>
  <si>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</si>
  <si>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</si>
  <si>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</si>
  <si>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</si>
  <si>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</si>
  <si>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</si>
  <si>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</si>
  <si>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</si>
  <si>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</si>
  <si>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</si>
  <si>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</si>
  <si>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</si>
  <si>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</si>
  <si>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</si>
  <si>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</si>
  <si>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</si>
  <si>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</si>
  <si>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</si>
  <si>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</si>
  <si>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</si>
  <si>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</si>
  <si>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</si>
  <si>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</si>
  <si>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</si>
  <si>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</si>
  <si>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</si>
  <si>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</si>
  <si>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</si>
  <si>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</si>
  <si>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</si>
  <si>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</si>
  <si>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</si>
  <si>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</si>
  <si>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</si>
  <si>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</si>
  <si>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</si>
  <si>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</si>
  <si>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</si>
  <si>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</si>
  <si>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</si>
  <si>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</si>
  <si>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</si>
  <si>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</si>
  <si>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</si>
  <si>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</si>
  <si>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</si>
  <si>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</si>
  <si>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</si>
  <si>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</si>
  <si>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</si>
  <si>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</si>
  <si>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</si>
  <si>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</si>
  <si>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</si>
  <si>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</si>
  <si>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</si>
  <si>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</si>
  <si>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</si>
  <si>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</si>
  <si>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</si>
  <si>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</si>
  <si>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</si>
  <si>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</si>
  <si>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</si>
  <si>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</si>
  <si>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</si>
  <si>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</si>
  <si>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</si>
  <si>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</si>
  <si>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</si>
  <si>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</si>
  <si>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</si>
  <si>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</si>
  <si>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</si>
  <si>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</si>
  <si>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</si>
  <si>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</si>
  <si>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</si>
  <si>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</si>
  <si>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</si>
  <si>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</si>
  <si>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</si>
  <si>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</si>
  <si>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</si>
  <si>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</si>
  <si>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</si>
  <si>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</si>
  <si>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</si>
  <si>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</si>
  <si>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</si>
  <si>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</si>
  <si>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</si>
  <si>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</si>
  <si>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</si>
  <si>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</si>
  <si>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</si>
  <si>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</si>
  <si>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</si>
  <si>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</si>
  <si>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</si>
  <si>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</si>
  <si>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</si>
  <si>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</si>
  <si>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</si>
  <si>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</si>
  <si>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</si>
  <si>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</si>
  <si>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</si>
  <si>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</si>
  <si>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</si>
  <si>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</si>
  <si>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</si>
  <si>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</si>
  <si>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</si>
  <si>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</si>
  <si>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</si>
  <si>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</si>
  <si>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</si>
  <si>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</si>
  <si>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</si>
  <si>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</si>
  <si>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</si>
  <si>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</si>
  <si>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</si>
  <si>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</si>
  <si>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</si>
  <si>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</si>
  <si>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</si>
  <si>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</si>
  <si>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</si>
  <si>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</si>
  <si>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</si>
  <si>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</si>
  <si>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</si>
  <si>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</si>
  <si>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</si>
  <si>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</si>
  <si>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</si>
  <si>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</si>
  <si>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</si>
  <si>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</si>
  <si>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</si>
  <si>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</si>
  <si>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</si>
  <si>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</si>
  <si>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</si>
  <si>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</si>
  <si>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</si>
  <si>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</si>
  <si>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</si>
  <si>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</si>
  <si>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</si>
  <si>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</si>
  <si>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</si>
  <si>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</si>
  <si>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</si>
  <si>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</si>
  <si>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</si>
  <si>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</si>
  <si>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</si>
  <si>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</si>
  <si>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</si>
  <si>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</si>
  <si>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</si>
  <si>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</si>
  <si>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</si>
  <si>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</si>
  <si>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</si>
  <si>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</si>
  <si>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</si>
  <si>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</si>
  <si>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</si>
  <si>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</si>
  <si>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</si>
  <si>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</si>
  <si>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</si>
  <si>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</si>
  <si>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</si>
  <si>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</si>
  <si>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</si>
  <si>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</si>
  <si>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</si>
  <si>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</si>
  <si>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</si>
  <si>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</si>
  <si>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</si>
  <si>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</si>
  <si>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</si>
  <si>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</si>
  <si>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</si>
  <si>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</si>
  <si>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</si>
  <si>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</si>
  <si>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</si>
  <si>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</si>
  <si>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</si>
  <si>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</si>
  <si>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</si>
  <si>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</si>
  <si>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</si>
  <si>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</si>
  <si>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</si>
  <si>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</si>
  <si>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</si>
  <si>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</si>
  <si>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</si>
  <si>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</si>
  <si>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</si>
  <si>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</si>
  <si>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</si>
  <si>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</si>
  <si>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</si>
  <si>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</si>
  <si>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</si>
  <si>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</si>
  <si>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</si>
  <si>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</si>
  <si>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</si>
  <si>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</si>
  <si>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</si>
  <si>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</si>
  <si>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</si>
  <si>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</si>
  <si>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</si>
  <si>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</si>
  <si>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</si>
  <si>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</si>
  <si>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</si>
  <si>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</si>
  <si>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</si>
  <si>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</si>
  <si>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</si>
  <si>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</si>
  <si>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</si>
  <si>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</si>
  <si>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</si>
  <si>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</si>
  <si>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</si>
  <si>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</si>
  <si>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</si>
  <si>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</si>
  <si>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</si>
  <si>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</si>
  <si>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</si>
  <si>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</si>
  <si>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</si>
  <si>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</si>
  <si>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</si>
  <si>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</si>
  <si>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</si>
  <si>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</si>
  <si>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</si>
  <si>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</si>
  <si>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</si>
  <si>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</si>
  <si>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</si>
  <si>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</si>
  <si>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</si>
  <si>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</si>
  <si>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</si>
  <si>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</si>
  <si>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</si>
  <si>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</si>
  <si>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</si>
  <si>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</si>
  <si>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</si>
  <si>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</si>
  <si>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</si>
  <si>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</si>
  <si>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</si>
  <si>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</si>
  <si>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</si>
  <si>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</si>
  <si>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</si>
  <si>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</si>
  <si>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</si>
  <si>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</si>
  <si>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</si>
  <si>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</si>
  <si>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</si>
  <si>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</si>
  <si>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</si>
  <si>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</si>
  <si>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</si>
  <si>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</si>
  <si>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</si>
  <si>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</si>
  <si>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</si>
  <si>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</si>
  <si>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</si>
  <si>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</si>
  <si>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</si>
  <si>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</si>
  <si>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</si>
  <si>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</si>
  <si>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</si>
  <si>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</si>
  <si>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</si>
  <si>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</si>
  <si>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</si>
  <si>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</si>
  <si>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</si>
  <si>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</si>
  <si>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</si>
  <si>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</si>
  <si>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</si>
  <si>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</si>
  <si>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</si>
  <si>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</si>
  <si>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</si>
  <si>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</si>
  <si>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</si>
  <si>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</si>
  <si>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</si>
  <si>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</si>
  <si>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</si>
  <si>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</si>
  <si>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</si>
  <si>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</si>
  <si>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</si>
  <si>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</si>
  <si>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</si>
  <si>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</si>
  <si>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</si>
  <si>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</si>
  <si>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</si>
  <si>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</si>
  <si>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</si>
  <si>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</si>
  <si>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</si>
  <si>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</si>
  <si>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</si>
  <si>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</si>
  <si>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</si>
  <si>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</si>
  <si>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</si>
  <si>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</si>
  <si>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</si>
  <si>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</si>
  <si>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</si>
  <si>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</si>
  <si>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</si>
  <si>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</si>
  <si>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</si>
  <si>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</si>
  <si>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</si>
  <si>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</si>
  <si>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</si>
  <si>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</si>
  <si>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</si>
  <si>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</si>
  <si>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</si>
  <si>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</si>
  <si>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</si>
  <si>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</si>
  <si>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</si>
  <si>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</si>
  <si>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</si>
  <si>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</si>
  <si>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</si>
  <si>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</si>
  <si>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</si>
  <si>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</si>
  <si>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</si>
  <si>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</si>
  <si>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</si>
  <si>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</si>
  <si>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</si>
  <si>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</si>
  <si>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</si>
  <si>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</si>
  <si>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</si>
  <si>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</si>
  <si>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</si>
  <si>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</si>
  <si>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</si>
  <si>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</si>
  <si>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</si>
  <si>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</si>
  <si>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</si>
  <si>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</si>
  <si>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</si>
  <si>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</si>
  <si>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</si>
  <si>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</si>
  <si>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</si>
  <si>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</si>
  <si>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</si>
  <si>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</si>
  <si>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</si>
  <si>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</si>
  <si>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</si>
  <si>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</si>
  <si>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</si>
  <si>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</si>
  <si>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</si>
  <si>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</si>
  <si>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</si>
  <si>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</si>
  <si>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</si>
  <si>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</si>
  <si>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</si>
  <si>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</si>
  <si>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</si>
  <si>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</si>
  <si>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</si>
  <si>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</si>
  <si>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</si>
  <si>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</si>
  <si>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</si>
  <si>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</si>
  <si>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</si>
  <si>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</si>
  <si>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</si>
  <si>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</si>
  <si>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</si>
  <si>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</si>
  <si>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</si>
  <si>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</si>
  <si>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</si>
  <si>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</si>
  <si>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</si>
  <si>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</si>
  <si>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</si>
  <si>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</si>
  <si>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</si>
  <si>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</si>
  <si>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</si>
  <si>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</si>
  <si>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</si>
  <si>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</si>
  <si>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</si>
  <si>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</si>
  <si>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</si>
  <si>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</si>
  <si>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</si>
  <si>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</si>
  <si>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</si>
  <si>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</si>
  <si>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</si>
  <si>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</si>
  <si>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</si>
  <si>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</si>
  <si>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</si>
  <si>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</si>
  <si>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</si>
  <si>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</si>
  <si>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</si>
  <si>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</si>
  <si>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</si>
  <si>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</si>
  <si>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</si>
  <si>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</si>
  <si>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</si>
  <si>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</si>
  <si>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</si>
  <si>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</si>
  <si>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</si>
  <si>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</si>
  <si>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</si>
  <si>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</si>
  <si>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</si>
  <si>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</si>
  <si>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</si>
  <si>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</si>
  <si>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</si>
  <si>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</si>
  <si>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</si>
  <si>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</si>
  <si>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</si>
  <si>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</si>
  <si>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</si>
  <si>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</si>
  <si>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</si>
  <si>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</si>
  <si>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</si>
  <si>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</si>
  <si>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</si>
  <si>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</si>
  <si>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</si>
  <si>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</si>
  <si>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</si>
  <si>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</si>
  <si>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</si>
  <si>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</si>
  <si>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</si>
  <si>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</si>
  <si>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</si>
  <si>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</si>
  <si>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</si>
  <si>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</si>
  <si>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</si>
  <si>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</si>
  <si>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</si>
  <si>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</si>
  <si>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</si>
  <si>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</si>
  <si>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</si>
  <si>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</si>
  <si>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</si>
  <si>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</si>
  <si>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</si>
  <si>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</si>
  <si>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</si>
  <si>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</si>
  <si>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</si>
  <si>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</si>
  <si>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</si>
  <si>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</si>
  <si>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</si>
  <si>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</si>
  <si>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</si>
  <si>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</si>
  <si>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</si>
  <si>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</si>
  <si>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</si>
  <si>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</si>
  <si>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</si>
  <si>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</si>
  <si>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</si>
  <si>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</si>
  <si>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</si>
  <si>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</si>
  <si>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</si>
  <si>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</si>
  <si>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</si>
  <si>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</si>
  <si>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</si>
  <si>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</si>
  <si>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</si>
  <si>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</si>
  <si>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</si>
  <si>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</si>
  <si>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</si>
  <si>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</si>
  <si>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</si>
  <si>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</si>
  <si>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</si>
  <si>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</si>
  <si>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</si>
  <si>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</si>
  <si>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</si>
  <si>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</si>
  <si>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</si>
  <si>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</si>
  <si>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</si>
  <si>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</si>
  <si>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</si>
  <si>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</si>
  <si>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</si>
  <si>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</si>
  <si>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</si>
  <si>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</si>
  <si>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</si>
  <si>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</si>
  <si>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</si>
  <si>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</si>
  <si>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</si>
  <si>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</si>
  <si>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</si>
  <si>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</si>
  <si>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</si>
  <si>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</si>
  <si>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</si>
  <si>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</si>
  <si>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</si>
  <si>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</si>
  <si>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</si>
  <si>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</si>
  <si>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</si>
  <si>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</si>
  <si>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</si>
  <si>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</si>
  <si>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</si>
  <si>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</si>
  <si>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</si>
  <si>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</si>
  <si>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</si>
  <si>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</si>
  <si>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</si>
  <si>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</si>
  <si>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</si>
  <si>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</si>
  <si>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</si>
  <si>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</si>
  <si>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</si>
  <si>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</si>
  <si>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</si>
  <si>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</si>
  <si>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</si>
  <si>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</si>
  <si>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</si>
  <si>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</si>
  <si>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</si>
  <si>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</si>
  <si>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</si>
  <si>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</si>
  <si>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</si>
  <si>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</si>
  <si>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</si>
  <si>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</si>
  <si>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</si>
  <si>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</si>
  <si>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</si>
  <si>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</si>
  <si>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</si>
  <si>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</si>
  <si>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</si>
  <si>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</si>
  <si>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</si>
  <si>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</si>
  <si>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</si>
  <si>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</si>
  <si>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</si>
  <si>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</si>
  <si>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</si>
  <si>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</si>
  <si>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</si>
  <si>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</si>
  <si>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</si>
  <si>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</si>
  <si>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</si>
  <si>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</si>
  <si>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</si>
  <si>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</si>
  <si>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</si>
  <si>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</si>
  <si>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</si>
  <si>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</si>
  <si>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</si>
  <si>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</si>
  <si>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</si>
  <si>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</si>
  <si>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</si>
  <si>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</si>
  <si>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</si>
  <si>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</si>
  <si>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</si>
  <si>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</si>
  <si>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</si>
  <si>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</si>
  <si>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</si>
  <si>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</si>
  <si>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</si>
  <si>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</si>
  <si>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</si>
  <si>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</si>
  <si>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</si>
  <si>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</si>
  <si>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</si>
  <si>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</si>
  <si>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</si>
  <si>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</si>
  <si>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</si>
  <si>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</si>
  <si>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</si>
  <si>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</si>
  <si>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</si>
  <si>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</si>
  <si>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</si>
  <si>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</si>
  <si>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</si>
  <si>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</si>
  <si>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</si>
  <si>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</si>
  <si>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</si>
  <si>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</si>
  <si>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</si>
  <si>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</si>
  <si>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</si>
  <si>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</si>
  <si>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</si>
  <si>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</si>
  <si>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</si>
  <si>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</si>
  <si>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</si>
  <si>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</si>
  <si>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</si>
  <si>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</si>
  <si>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</si>
  <si>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</si>
  <si>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</si>
  <si>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</si>
  <si>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</si>
  <si>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</si>
  <si>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</si>
  <si>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</si>
  <si>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</si>
  <si>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</si>
  <si>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</si>
  <si>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</si>
  <si>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</si>
  <si>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</si>
  <si>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</si>
  <si>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</si>
  <si>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</si>
  <si>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</si>
  <si>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</si>
  <si>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</si>
  <si>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</si>
  <si>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</si>
  <si>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</si>
  <si>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</si>
  <si>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</si>
  <si>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</si>
  <si>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</si>
  <si>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</si>
  <si>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</si>
  <si>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</si>
  <si>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</si>
  <si>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</si>
  <si>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</si>
  <si>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</si>
  <si>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</si>
  <si>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</si>
  <si>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</si>
  <si>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</si>
  <si>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</si>
  <si>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</si>
  <si>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</si>
  <si>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</si>
  <si>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</si>
  <si>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</si>
  <si>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</si>
  <si>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</si>
  <si>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</si>
  <si>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</si>
  <si>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</si>
  <si>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</si>
  <si>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</si>
  <si>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</si>
  <si>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</si>
  <si>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</si>
  <si>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</si>
  <si>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</si>
  <si>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</si>
  <si>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</si>
  <si>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</si>
  <si>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</si>
  <si>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</si>
  <si>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</si>
  <si>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</si>
  <si>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</si>
  <si>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</si>
  <si>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</si>
  <si>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</si>
  <si>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</si>
  <si>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</si>
  <si>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</si>
  <si>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</si>
  <si>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</si>
  <si>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</si>
  <si>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</si>
  <si>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</si>
  <si>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</si>
  <si>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</si>
  <si>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</si>
  <si>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</si>
  <si>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</si>
  <si>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</si>
  <si>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</si>
  <si>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</si>
  <si>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</si>
  <si>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</si>
  <si>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</si>
  <si>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</si>
  <si>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</si>
  <si>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</si>
  <si>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</si>
  <si>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</si>
  <si>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</si>
  <si>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</si>
  <si>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</si>
  <si>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</si>
  <si>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</si>
  <si>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</si>
  <si>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</si>
  <si>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</si>
  <si>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</si>
  <si>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</si>
  <si>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</si>
  <si>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</si>
  <si>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</si>
  <si>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</si>
  <si>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</si>
  <si>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</si>
  <si>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</si>
  <si>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</si>
  <si>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</si>
  <si>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</si>
  <si>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</si>
  <si>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</si>
  <si>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</si>
  <si>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</si>
  <si>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</si>
  <si>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</si>
  <si>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</si>
  <si>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</si>
  <si>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</si>
  <si>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</si>
  <si>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</si>
  <si>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</si>
  <si>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</si>
  <si>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</si>
  <si>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</si>
  <si>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</si>
  <si>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</si>
  <si>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</si>
  <si>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</si>
  <si>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</si>
  <si>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</si>
  <si>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</si>
  <si>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</si>
  <si>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</si>
  <si>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</si>
  <si>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</si>
  <si>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</si>
  <si>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</si>
  <si>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</si>
  <si>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</si>
  <si>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</si>
  <si>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</si>
  <si>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</si>
  <si>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</si>
  <si>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</si>
  <si>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</si>
  <si>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</si>
  <si>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</si>
  <si>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</si>
  <si>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</si>
  <si>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</si>
  <si>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</si>
  <si>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</si>
  <si>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</si>
  <si>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</si>
  <si>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</si>
  <si>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</si>
  <si>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</si>
  <si>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</si>
  <si>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</si>
  <si>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</si>
  <si>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</si>
  <si>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</si>
  <si>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</si>
  <si>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</si>
  <si>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</si>
  <si>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</si>
  <si>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</si>
  <si>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</si>
  <si>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</si>
  <si>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</si>
  <si>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</si>
  <si>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</si>
  <si>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</si>
  <si>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</si>
  <si>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</si>
  <si>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</si>
  <si>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</si>
  <si>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</si>
  <si>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</si>
  <si>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</si>
  <si>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</si>
  <si>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</si>
  <si>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</si>
  <si>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</si>
  <si>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</si>
  <si>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</si>
  <si>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</si>
  <si>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</si>
  <si>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</si>
  <si>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</si>
  <si>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</si>
  <si>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</si>
  <si>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</si>
  <si>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</si>
  <si>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</si>
  <si>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</si>
  <si>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</si>
  <si>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</si>
  <si>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</si>
  <si>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</si>
  <si>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</si>
  <si>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</si>
  <si>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</si>
  <si>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</si>
  <si>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</si>
  <si>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</si>
  <si>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</si>
  <si>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</si>
  <si>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</si>
  <si>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</si>
  <si>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</si>
  <si>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</si>
  <si>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</si>
  <si>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</si>
  <si>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</si>
  <si>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</si>
  <si>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</si>
  <si>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</si>
  <si>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</si>
  <si>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</si>
  <si>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</si>
  <si>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</si>
  <si>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</si>
  <si>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</si>
  <si>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</si>
  <si>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</si>
  <si>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</si>
  <si>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</si>
  <si>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</si>
  <si>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</si>
  <si>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</si>
  <si>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</si>
  <si>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</si>
  <si>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</si>
  <si>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</si>
  <si>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</si>
  <si>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</si>
  <si>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</si>
  <si>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</si>
  <si>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</si>
  <si>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</si>
  <si>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</si>
  <si>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</si>
  <si>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</si>
  <si>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</si>
  <si>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</si>
  <si>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</si>
  <si>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</si>
  <si>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</si>
  <si>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</si>
  <si>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</si>
  <si>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</si>
  <si>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</si>
  <si>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</si>
  <si>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</si>
  <si>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</si>
  <si>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</si>
  <si>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</si>
  <si>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</si>
  <si>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</si>
  <si>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</si>
  <si>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</si>
  <si>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</si>
  <si>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</si>
  <si>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</si>
  <si>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</si>
  <si>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</si>
  <si>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</si>
  <si>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</si>
  <si>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</si>
  <si>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</si>
  <si>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</si>
  <si>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</si>
  <si>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</si>
  <si>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</si>
  <si>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</si>
  <si>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</si>
  <si>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</si>
  <si>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</si>
  <si>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</si>
  <si>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</si>
  <si>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</si>
  <si>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</si>
  <si>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</si>
  <si>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</si>
  <si>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</si>
  <si>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</si>
  <si>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</si>
  <si>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</si>
  <si>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</si>
  <si>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</si>
  <si>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</si>
  <si>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</si>
  <si>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</si>
  <si>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</si>
  <si>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</si>
  <si>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</si>
  <si>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</si>
  <si>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</si>
  <si>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</si>
  <si>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</si>
  <si>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</si>
  <si>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</si>
  <si>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</si>
  <si>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</si>
  <si>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</si>
  <si>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</si>
  <si>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</si>
  <si>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</si>
  <si>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</si>
  <si>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</si>
  <si>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</si>
  <si>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</si>
  <si>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</si>
  <si>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</si>
  <si>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</si>
  <si>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</si>
  <si>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</si>
  <si>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</si>
  <si>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</si>
  <si>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</si>
  <si>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</si>
  <si>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</si>
  <si>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</si>
  <si>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</si>
  <si>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</si>
  <si>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</si>
  <si>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</si>
  <si>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</si>
  <si>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</si>
  <si>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</si>
  <si>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</si>
  <si>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</si>
  <si>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</si>
  <si>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</si>
  <si>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</si>
  <si>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</si>
  <si>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</si>
  <si>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</si>
  <si>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</si>
  <si>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</si>
  <si>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</si>
  <si>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</si>
  <si>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</si>
  <si>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</si>
  <si>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</si>
  <si>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</si>
  <si>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</si>
  <si>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</si>
  <si>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</si>
  <si>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</si>
  <si>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</si>
  <si>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</si>
  <si>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</si>
  <si>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</si>
  <si>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</si>
  <si>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</si>
  <si>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</si>
  <si>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</si>
  <si>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</si>
  <si>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</si>
  <si>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</si>
  <si>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</si>
  <si>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</si>
  <si>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</si>
  <si>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</si>
  <si>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</si>
  <si>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</si>
  <si>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</si>
  <si>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</si>
  <si>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</si>
  <si>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</si>
  <si>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</si>
  <si>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</si>
  <si>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</si>
  <si>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</si>
  <si>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</si>
  <si>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</si>
  <si>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</si>
  <si>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</si>
  <si>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</si>
  <si>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</si>
  <si>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</si>
  <si>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</si>
  <si>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</si>
  <si>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</si>
  <si>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</si>
  <si>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</si>
  <si>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</si>
  <si>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</si>
  <si>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</si>
  <si>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</si>
  <si>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</si>
  <si>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</si>
  <si>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</si>
  <si>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</si>
  <si>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</si>
  <si>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</si>
  <si>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</si>
  <si>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</si>
  <si>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</si>
  <si>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</si>
  <si>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</si>
  <si>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</si>
  <si>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</si>
  <si>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</si>
  <si>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</si>
  <si>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</si>
  <si>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</si>
  <si>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</si>
  <si>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</si>
  <si>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</si>
  <si>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</si>
  <si>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</si>
  <si>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</si>
  <si>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</si>
  <si>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</si>
  <si>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</si>
  <si>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</si>
  <si>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</si>
  <si>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</si>
  <si>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</si>
  <si>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</si>
  <si>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</si>
  <si>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</si>
  <si>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</si>
  <si>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</si>
  <si>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</si>
  <si>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</si>
  <si>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</si>
  <si>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</si>
  <si>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</si>
  <si>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</si>
  <si>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</si>
  <si>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</si>
  <si>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</si>
  <si>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</si>
  <si>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</si>
  <si>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</si>
  <si>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</si>
  <si>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</si>
  <si>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</si>
  <si>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</si>
  <si>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</si>
  <si>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</si>
  <si>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</si>
  <si>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</si>
  <si>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</si>
  <si>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</si>
  <si>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</si>
  <si>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</si>
  <si>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</si>
  <si>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</si>
  <si>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</si>
  <si>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</si>
  <si>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</si>
  <si>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</si>
  <si>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</si>
  <si>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</si>
  <si>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</si>
  <si>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</si>
  <si>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</si>
  <si>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</si>
  <si>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</si>
  <si>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</si>
  <si>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</si>
  <si>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</si>
  <si>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</si>
  <si>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</si>
  <si>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</si>
  <si>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</si>
  <si>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</si>
  <si>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</si>
  <si>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</si>
  <si>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</si>
  <si>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</si>
  <si>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</si>
  <si>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</si>
  <si>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</si>
  <si>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</si>
  <si>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</si>
  <si>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</si>
  <si>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</si>
  <si>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</si>
  <si>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</si>
  <si>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</si>
  <si>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</si>
  <si>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</si>
  <si>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</si>
  <si>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</si>
  <si>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</si>
  <si>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</si>
  <si>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</si>
  <si>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</si>
  <si>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</si>
  <si>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</si>
  <si>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</si>
  <si>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</si>
  <si>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</si>
  <si>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</si>
  <si>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</si>
  <si>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</si>
  <si>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</si>
  <si>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</si>
  <si>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</si>
  <si>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</si>
  <si>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</si>
  <si>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</si>
  <si>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</si>
  <si>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</si>
  <si>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</si>
  <si>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</si>
  <si>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</si>
  <si>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</si>
  <si>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</si>
  <si>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</si>
  <si>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</si>
  <si>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</si>
  <si>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</si>
  <si>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</si>
  <si>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</si>
  <si>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</si>
  <si>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</si>
  <si>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</si>
  <si>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</si>
  <si>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</si>
  <si>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</si>
  <si>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</si>
  <si>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</si>
  <si>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</si>
  <si>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</si>
  <si>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</si>
  <si>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</si>
  <si>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</si>
  <si>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</si>
  <si>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</si>
  <si>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</si>
  <si>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</si>
  <si>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</si>
  <si>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</si>
  <si>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</si>
  <si>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</si>
  <si>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</si>
  <si>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</si>
  <si>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</si>
  <si>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</si>
  <si>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</si>
  <si>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</si>
  <si>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</si>
  <si>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</si>
  <si>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</si>
  <si>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</si>
  <si>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</si>
  <si>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</si>
  <si>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</si>
  <si>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</si>
  <si>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</si>
  <si>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</si>
  <si>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</si>
  <si>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</si>
  <si>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</si>
  <si>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</si>
  <si>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</si>
  <si>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</si>
  <si>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</si>
  <si>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</si>
  <si>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</si>
  <si>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</si>
  <si>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</si>
  <si>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</si>
  <si>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</si>
  <si>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</si>
  <si>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</si>
  <si>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</si>
  <si>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</si>
  <si>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</si>
  <si>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</si>
  <si>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</si>
  <si>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</si>
  <si>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</si>
  <si>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</si>
  <si>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</si>
  <si>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</si>
  <si>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</si>
  <si>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</si>
  <si>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</si>
  <si>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</si>
  <si>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</si>
  <si>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</si>
  <si>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</si>
  <si>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</si>
  <si>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</si>
  <si>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</si>
  <si>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</si>
  <si>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</si>
  <si>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</si>
  <si>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</si>
  <si>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</si>
  <si>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</si>
  <si>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</si>
  <si>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</si>
  <si>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</si>
  <si>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</si>
  <si>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</si>
  <si>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</si>
  <si>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</si>
  <si>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</si>
  <si>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</si>
  <si>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</si>
  <si>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</si>
  <si>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</si>
  <si>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</si>
  <si>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</si>
  <si>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</si>
  <si>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</si>
  <si>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</si>
  <si>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</si>
  <si>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</si>
  <si>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</si>
  <si>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</si>
  <si>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</si>
  <si>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</si>
  <si>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</si>
  <si>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</si>
  <si>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</si>
  <si>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</si>
  <si>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</si>
  <si>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</si>
  <si>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</si>
  <si>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</si>
  <si>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</si>
  <si>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</si>
  <si>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</si>
  <si>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</si>
  <si>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</si>
  <si>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</si>
  <si>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</si>
  <si>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</si>
  <si>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</si>
  <si>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</si>
  <si>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</si>
  <si>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</si>
  <si>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</si>
  <si>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</si>
  <si>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</si>
  <si>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</si>
  <si>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</si>
  <si>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</si>
  <si>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</si>
  <si>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</si>
  <si>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</si>
  <si>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</si>
  <si>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</si>
  <si>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</si>
  <si>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</si>
  <si>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</si>
  <si>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</si>
  <si>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</si>
  <si>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</si>
  <si>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</si>
  <si>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</si>
  <si>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</si>
  <si>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</si>
  <si>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</si>
  <si>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</si>
  <si>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</si>
  <si>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</si>
  <si>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</si>
  <si>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</si>
  <si>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</si>
  <si>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</si>
  <si>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</si>
  <si>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</si>
  <si>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</si>
  <si>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</si>
  <si>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</si>
  <si>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</si>
  <si>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</si>
  <si>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</si>
  <si>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</si>
  <si>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</si>
  <si>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</si>
  <si>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</si>
  <si>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</si>
  <si>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</si>
  <si>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</si>
  <si>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</si>
  <si>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</si>
  <si>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</si>
  <si>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</si>
  <si>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</si>
  <si>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</si>
  <si>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</si>
  <si>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</si>
  <si>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</si>
  <si>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</si>
  <si>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</si>
  <si>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</si>
  <si>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</si>
  <si>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</si>
  <si>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</si>
  <si>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</si>
  <si>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</si>
  <si>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</si>
  <si>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</si>
  <si>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</si>
  <si>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</si>
  <si>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</si>
  <si>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</si>
  <si>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</si>
  <si>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</si>
  <si>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</si>
  <si>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</si>
  <si>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</si>
  <si>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</si>
  <si>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</si>
  <si>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</si>
  <si>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</si>
  <si>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</si>
  <si>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</si>
  <si>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</si>
  <si>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</si>
  <si>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</si>
  <si>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</si>
  <si>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</si>
  <si>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</si>
  <si>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</si>
  <si>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</si>
  <si>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</si>
  <si>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</si>
  <si>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</si>
  <si>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</si>
  <si>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</si>
  <si>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</si>
  <si>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</si>
  <si>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</si>
  <si>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</si>
  <si>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</si>
  <si>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</si>
  <si>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</si>
  <si>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</si>
  <si>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</si>
  <si>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</si>
  <si>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</si>
  <si>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</si>
  <si>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</si>
  <si>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</si>
  <si>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</si>
  <si>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</si>
  <si>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</si>
  <si>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</si>
  <si>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</si>
  <si>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</si>
  <si>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</si>
  <si>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</si>
  <si>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</si>
  <si>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</si>
  <si>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</si>
  <si>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</si>
  <si>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</si>
  <si>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</si>
  <si>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</si>
  <si>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</si>
  <si>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</si>
  <si>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</si>
  <si>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</si>
  <si>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</si>
  <si>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</si>
  <si>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</si>
  <si>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</si>
  <si>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</si>
  <si>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</si>
  <si>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</si>
  <si>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</si>
  <si>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</si>
  <si>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</si>
  <si>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</si>
  <si>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</si>
  <si>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</si>
  <si>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</si>
  <si>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</si>
  <si>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</si>
  <si>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</si>
  <si>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</si>
  <si>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</si>
  <si>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</si>
  <si>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</si>
  <si>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</si>
  <si>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</si>
  <si>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</si>
  <si>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</si>
  <si>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</si>
  <si>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</si>
  <si>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</si>
  <si>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</si>
  <si>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</si>
  <si>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</si>
  <si>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</si>
  <si>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</si>
  <si>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</si>
  <si>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</si>
  <si>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</si>
  <si>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</si>
  <si>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</si>
  <si>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</si>
  <si>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</si>
  <si>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</si>
  <si>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</si>
  <si>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</si>
  <si>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</si>
  <si>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</si>
  <si>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</si>
  <si>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</si>
  <si>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</si>
  <si>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</si>
  <si>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</si>
  <si>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</si>
  <si>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</si>
  <si>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</si>
  <si>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</si>
  <si>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</si>
  <si>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</si>
  <si>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</si>
  <si>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</si>
  <si>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</si>
  <si>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</si>
  <si>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</si>
  <si>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</si>
  <si>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</si>
  <si>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</si>
  <si>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</si>
  <si>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</si>
  <si>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</si>
  <si>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</si>
  <si>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</si>
  <si>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</si>
  <si>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</si>
  <si>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</si>
  <si>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</si>
  <si>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</si>
  <si>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</si>
  <si>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</si>
  <si>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</si>
  <si>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</si>
  <si>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</si>
  <si>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</si>
  <si>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</si>
  <si>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</si>
  <si>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</si>
  <si>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</si>
  <si>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</si>
  <si>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</si>
  <si>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</si>
  <si>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</si>
  <si>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</si>
  <si>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</si>
  <si>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</si>
  <si>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</si>
  <si>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</si>
  <si>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</si>
  <si>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</si>
  <si>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</si>
  <si>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</si>
  <si>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</si>
  <si>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</si>
  <si>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</si>
  <si>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</si>
  <si>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</si>
  <si>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</si>
  <si>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</si>
  <si>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</si>
  <si>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</si>
  <si>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</si>
  <si>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</si>
  <si>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</si>
  <si>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</si>
  <si>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</si>
  <si>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</si>
  <si>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</si>
  <si>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</si>
  <si>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</si>
  <si>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</si>
  <si>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</si>
  <si>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</si>
  <si>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</si>
  <si>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</si>
  <si>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</si>
  <si>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</si>
  <si>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</si>
  <si>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</si>
  <si>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</si>
  <si>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</si>
  <si>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</si>
  <si>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</si>
  <si>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</si>
  <si>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</si>
  <si>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</si>
  <si>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</si>
  <si>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</si>
  <si>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</si>
  <si>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</si>
  <si>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</si>
  <si>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</si>
  <si>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</si>
  <si>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</si>
  <si>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</si>
  <si>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</si>
  <si>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</si>
  <si>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</si>
  <si>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</si>
  <si>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</si>
  <si>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</si>
  <si>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</si>
  <si>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</si>
  <si>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</si>
  <si>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</si>
  <si>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</si>
  <si>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</si>
  <si>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</si>
  <si>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</si>
  <si>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</si>
  <si>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</si>
  <si>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</si>
  <si>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</si>
  <si>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</si>
  <si>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</si>
  <si>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</si>
  <si>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</si>
  <si>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</si>
  <si>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</si>
  <si>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</si>
  <si>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</si>
  <si>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</si>
  <si>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</si>
  <si>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</si>
  <si>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</si>
  <si>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</si>
  <si>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</si>
  <si>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</si>
  <si>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</si>
  <si>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</si>
  <si>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</si>
  <si>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</si>
  <si>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</si>
  <si>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</si>
  <si>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</si>
  <si>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</si>
  <si>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</si>
  <si>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</si>
  <si>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</si>
  <si>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</si>
  <si>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</si>
  <si>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</si>
  <si>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</si>
  <si>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</si>
  <si>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</si>
  <si>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</si>
  <si>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</si>
  <si>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</si>
  <si>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</si>
  <si>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</si>
  <si>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</si>
  <si>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</si>
  <si>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</si>
  <si>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</si>
  <si>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</si>
  <si>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</si>
  <si>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</si>
  <si>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</si>
  <si>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</si>
  <si>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</si>
  <si>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</si>
  <si>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</si>
  <si>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</si>
  <si>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</si>
  <si>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</si>
  <si>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</si>
  <si>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</si>
  <si>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</si>
  <si>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</si>
  <si>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</si>
  <si>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</si>
  <si>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</si>
  <si>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</si>
  <si>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</si>
  <si>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</si>
  <si>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</si>
  <si>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</si>
  <si>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</si>
  <si>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</si>
  <si>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</si>
  <si>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</si>
  <si>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</si>
  <si>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</si>
  <si>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</si>
  <si>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</si>
  <si>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</si>
  <si>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</si>
  <si>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</si>
  <si>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</si>
  <si>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</si>
  <si>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</si>
  <si>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</si>
  <si>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</si>
  <si>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</si>
  <si>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</si>
  <si>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</si>
  <si>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</si>
  <si>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</si>
  <si>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</si>
  <si>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</si>
  <si>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</si>
  <si>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</si>
  <si>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</si>
  <si>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</si>
  <si>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</si>
  <si>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</si>
  <si>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</si>
  <si>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</si>
  <si>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</si>
  <si>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</si>
  <si>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</si>
  <si>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</si>
  <si>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</si>
  <si>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</si>
  <si>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</si>
  <si>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</si>
  <si>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</si>
  <si>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</si>
  <si>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</si>
  <si>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</si>
  <si>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</si>
  <si>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</si>
  <si>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</si>
  <si>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</si>
  <si>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</si>
  <si>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</si>
  <si>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</si>
  <si>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</si>
  <si>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</si>
  <si>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</si>
  <si>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</si>
  <si>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</si>
  <si>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</si>
  <si>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</si>
  <si>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</si>
  <si>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</si>
  <si>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</si>
  <si>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</si>
  <si>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</si>
  <si>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</si>
  <si>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</si>
  <si>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</si>
  <si>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</si>
  <si>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</si>
  <si>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</si>
  <si>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</si>
  <si>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</si>
  <si>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</si>
  <si>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</si>
  <si>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</si>
  <si>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</si>
  <si>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</si>
  <si>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</si>
  <si>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</si>
  <si>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</si>
  <si>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</si>
  <si>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</si>
  <si>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</si>
  <si>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</si>
  <si>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</si>
  <si>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</si>
  <si>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</si>
  <si>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</si>
  <si>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</si>
  <si>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</si>
  <si>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</si>
  <si>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</si>
  <si>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</si>
  <si>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</si>
  <si>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</si>
  <si>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</si>
  <si>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</si>
  <si>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</si>
  <si>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</si>
  <si>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</si>
  <si>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</si>
  <si>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</si>
  <si>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</si>
  <si>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</si>
  <si>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</si>
  <si>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</si>
  <si>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</si>
  <si>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</si>
  <si>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</si>
  <si>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</si>
  <si>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</si>
  <si>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</si>
  <si>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</si>
  <si>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</si>
  <si>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</si>
  <si>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</si>
  <si>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</si>
  <si>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</si>
  <si>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</si>
  <si>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</si>
  <si>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</si>
  <si>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</si>
  <si>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</si>
  <si>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</si>
  <si>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</si>
  <si>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</si>
  <si>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</si>
  <si>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</si>
  <si>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</si>
  <si>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</si>
  <si>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</si>
  <si>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</si>
  <si>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</si>
  <si>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</si>
  <si>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</si>
  <si>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</si>
  <si>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</si>
  <si>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</si>
  <si>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</si>
  <si>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</si>
  <si>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</si>
  <si>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</si>
  <si>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</si>
  <si>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</si>
  <si>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</si>
  <si>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</si>
  <si>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</si>
  <si>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</si>
  <si>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</si>
  <si>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</si>
  <si>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</si>
  <si>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</si>
  <si>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</si>
  <si>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</si>
  <si>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</si>
  <si>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</si>
  <si>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</si>
  <si>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</si>
  <si>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</si>
  <si>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</si>
  <si>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</si>
  <si>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</si>
  <si>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</si>
  <si>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</si>
  <si>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</si>
  <si>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</si>
  <si>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</si>
  <si>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</si>
  <si>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</si>
  <si>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</si>
  <si>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</si>
  <si>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</si>
  <si>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</si>
  <si>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</si>
  <si>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</si>
  <si>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</si>
  <si>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</si>
  <si>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</si>
  <si>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</si>
  <si>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</si>
  <si>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</si>
  <si>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</si>
  <si>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</si>
  <si>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</si>
  <si>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</si>
  <si>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</si>
  <si>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</si>
  <si>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</si>
  <si>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</si>
  <si>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</si>
  <si>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</si>
  <si>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</si>
  <si>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</si>
  <si>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</si>
  <si>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</si>
  <si>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</si>
  <si>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</si>
  <si>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</si>
  <si>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</si>
  <si>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</si>
  <si>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</si>
  <si>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</si>
  <si>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</si>
  <si>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</si>
  <si>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</si>
  <si>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</si>
  <si>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</si>
  <si>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</si>
  <si>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</si>
  <si>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</si>
  <si>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</si>
  <si>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</si>
  <si>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</si>
  <si>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</si>
  <si>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</si>
  <si>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</si>
  <si>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</si>
  <si>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</si>
  <si>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</si>
  <si>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</si>
  <si>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</si>
  <si>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</si>
  <si>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</si>
  <si>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</si>
  <si>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</si>
  <si>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</si>
  <si>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</si>
  <si>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</si>
  <si>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</si>
  <si>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</si>
  <si>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</si>
  <si>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</si>
  <si>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</si>
  <si>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</si>
  <si>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</si>
  <si>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</si>
  <si>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</si>
  <si>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</si>
  <si>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</si>
  <si>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</si>
  <si>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</si>
  <si>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</si>
  <si>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</si>
  <si>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</si>
  <si>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</si>
  <si>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</si>
  <si>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</si>
  <si>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</si>
  <si>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</si>
  <si>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</si>
  <si>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</si>
  <si>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</si>
  <si>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</si>
  <si>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</si>
  <si>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</si>
  <si>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</si>
  <si>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</si>
  <si>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</si>
  <si>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</si>
  <si>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</si>
  <si>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</si>
  <si>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</si>
  <si>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</si>
  <si>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</si>
  <si>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</si>
  <si>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</si>
  <si>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</si>
  <si>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</si>
  <si>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</si>
  <si>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</si>
  <si>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</si>
  <si>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</si>
  <si>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</si>
  <si>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</si>
  <si>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</si>
  <si>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</si>
  <si>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</si>
  <si>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</si>
  <si>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</si>
  <si>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</si>
  <si>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</si>
  <si>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</si>
  <si>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</si>
  <si>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</si>
  <si>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</si>
  <si>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</si>
  <si>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</si>
  <si>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</si>
  <si>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</si>
  <si>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</si>
  <si>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</si>
  <si>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</si>
  <si>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</si>
  <si>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</si>
  <si>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</si>
  <si>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</si>
  <si>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</si>
  <si>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</si>
  <si>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</si>
  <si>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</si>
  <si>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</si>
  <si>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</si>
  <si>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</si>
  <si>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</si>
  <si>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</si>
  <si>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</si>
  <si>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</si>
  <si>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</si>
  <si>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</si>
  <si>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</si>
  <si>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</si>
  <si>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</si>
  <si>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</si>
  <si>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</si>
  <si>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</si>
  <si>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</si>
  <si>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</si>
  <si>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</si>
  <si>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</si>
  <si>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</si>
  <si>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</si>
  <si>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</si>
  <si>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</si>
  <si>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</si>
  <si>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</si>
  <si>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</si>
  <si>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</si>
  <si>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</si>
  <si>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</si>
  <si>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</si>
  <si>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</si>
  <si>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</si>
  <si>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</si>
  <si>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</si>
  <si>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</si>
  <si>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</si>
  <si>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</si>
  <si>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</si>
  <si>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</si>
  <si>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</si>
  <si>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</si>
  <si>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</si>
  <si>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</si>
  <si>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</si>
  <si>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</si>
  <si>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</si>
  <si>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</si>
  <si>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</si>
  <si>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</si>
  <si>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</si>
  <si>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</si>
  <si>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</si>
  <si>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</si>
  <si>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</si>
  <si>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</si>
  <si>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</si>
  <si>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</si>
  <si>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</si>
  <si>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</si>
  <si>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</si>
  <si>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</si>
  <si>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</si>
  <si>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</si>
  <si>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</si>
  <si>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</si>
  <si>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</si>
  <si>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</si>
  <si>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</si>
  <si>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</si>
  <si>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</si>
  <si>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</si>
  <si>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</si>
  <si>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</si>
  <si>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</si>
  <si>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</si>
  <si>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</si>
  <si>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</si>
  <si>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</si>
  <si>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</si>
  <si>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</si>
  <si>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</si>
  <si>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</si>
  <si>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</si>
  <si>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</si>
  <si>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</si>
  <si>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</si>
  <si>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</si>
  <si>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</si>
  <si>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</si>
  <si>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</si>
  <si>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</si>
  <si>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</si>
  <si>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</si>
  <si>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</si>
  <si>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</si>
  <si>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</si>
  <si>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</si>
  <si>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</si>
  <si>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</si>
  <si>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</si>
  <si>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</si>
  <si>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</si>
  <si>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</si>
  <si>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</si>
  <si>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</si>
  <si>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</si>
  <si>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</si>
  <si>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</si>
  <si>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</si>
  <si>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</si>
  <si>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</si>
  <si>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</si>
  <si>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</si>
  <si>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</si>
  <si>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</si>
  <si>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</si>
  <si>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</si>
  <si>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</si>
  <si>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</si>
  <si>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</si>
  <si>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</si>
  <si>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</si>
  <si>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</si>
  <si>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</si>
  <si>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</si>
  <si>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</si>
  <si>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</si>
  <si>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</si>
  <si>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</si>
  <si>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</si>
  <si>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</si>
  <si>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</si>
  <si>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</si>
  <si>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</si>
  <si>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</si>
  <si>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</si>
  <si>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</si>
  <si>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</si>
  <si>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</si>
  <si>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</si>
  <si>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</si>
  <si>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</si>
  <si>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</si>
  <si>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</si>
  <si>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</si>
  <si>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</si>
  <si>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</si>
  <si>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</si>
  <si>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</si>
  <si>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</si>
  <si>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</si>
  <si>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</si>
  <si>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</si>
  <si>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</si>
  <si>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</si>
  <si>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</si>
  <si>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</si>
  <si>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</si>
  <si>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</si>
  <si>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</si>
  <si>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</si>
  <si>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</si>
  <si>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</si>
  <si>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</si>
  <si>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</si>
  <si>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</si>
  <si>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</si>
  <si>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</si>
  <si>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</si>
  <si>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</si>
  <si>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</si>
  <si>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</si>
  <si>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</si>
  <si>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</si>
  <si>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</si>
  <si>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</si>
  <si>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</si>
  <si>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</si>
  <si>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</si>
  <si>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</si>
  <si>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</si>
  <si>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</si>
  <si>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</si>
  <si>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</si>
  <si>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</si>
  <si>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</si>
  <si>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</si>
  <si>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</si>
  <si>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</si>
  <si>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</si>
  <si>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</si>
  <si>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</si>
  <si>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</si>
  <si>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</si>
  <si>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</si>
  <si>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</si>
  <si>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</si>
  <si>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</si>
  <si>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</si>
  <si>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</si>
  <si>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</si>
  <si>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</si>
  <si>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</si>
  <si>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</si>
  <si>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</si>
  <si>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</si>
  <si>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</si>
  <si>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</si>
  <si>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</si>
  <si>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</si>
  <si>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</si>
  <si>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</si>
  <si>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</si>
  <si>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</si>
  <si>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</si>
  <si>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</si>
  <si>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</si>
  <si>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</si>
  <si>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</si>
  <si>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</si>
  <si>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</si>
  <si>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</si>
  <si>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</si>
  <si>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</si>
  <si>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</si>
  <si>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</si>
  <si>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</si>
  <si>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</si>
  <si>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</si>
  <si>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</si>
  <si>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</si>
  <si>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</si>
  <si>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</si>
  <si>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</si>
  <si>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</si>
  <si>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</si>
  <si>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</si>
  <si>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</si>
  <si>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</si>
  <si>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</si>
  <si>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</si>
  <si>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</si>
  <si>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</si>
  <si>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</si>
  <si>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</si>
  <si>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</si>
  <si>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</si>
  <si>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</si>
  <si>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</si>
  <si>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</si>
  <si>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</si>
  <si>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</si>
  <si>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</si>
  <si>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</si>
  <si>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</si>
  <si>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</si>
  <si>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</si>
  <si>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</si>
  <si>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</si>
  <si>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</si>
  <si>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</si>
  <si>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</si>
  <si>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</si>
  <si>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</si>
  <si>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</si>
  <si>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</si>
  <si>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</si>
  <si>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</si>
  <si>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</si>
  <si>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</si>
  <si>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</si>
  <si>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</si>
  <si>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</si>
  <si>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</si>
  <si>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</si>
  <si>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</si>
  <si>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</si>
  <si>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</si>
  <si>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</si>
  <si>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</si>
  <si>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</si>
  <si>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</si>
  <si>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</si>
  <si>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</si>
  <si>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</si>
  <si>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</si>
  <si>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</si>
  <si>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</si>
  <si>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</si>
  <si>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</si>
  <si>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</si>
  <si>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</si>
  <si>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</si>
  <si>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</si>
  <si>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</si>
  <si>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</si>
  <si>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</si>
  <si>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</si>
  <si>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</si>
  <si>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</si>
  <si>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</si>
  <si>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</si>
  <si>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</si>
  <si>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</si>
  <si>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</si>
  <si>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</si>
  <si>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</si>
  <si>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</si>
  <si>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</si>
  <si>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</si>
  <si>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</si>
  <si>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</si>
  <si>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</si>
  <si>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</si>
  <si>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</si>
  <si>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</si>
  <si>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</si>
  <si>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</si>
  <si>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</si>
  <si>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</si>
  <si>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</si>
  <si>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</si>
  <si>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</si>
  <si>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</si>
  <si>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</si>
  <si>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</si>
  <si>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</si>
  <si>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</si>
  <si>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</si>
  <si>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</si>
  <si>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</si>
  <si>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</si>
  <si>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</si>
  <si>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</si>
  <si>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</si>
  <si>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</si>
  <si>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</si>
  <si>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</si>
  <si>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</si>
  <si>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</si>
  <si>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</si>
  <si>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</si>
  <si>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</si>
  <si>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</si>
  <si>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</si>
  <si>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</si>
  <si>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</si>
  <si>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</si>
  <si>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</si>
  <si>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</si>
  <si>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</si>
  <si>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</si>
  <si>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</si>
  <si>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</si>
  <si>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</si>
  <si>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</si>
  <si>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</si>
  <si>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</si>
  <si>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</si>
  <si>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</si>
  <si>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</si>
  <si>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</si>
  <si>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</si>
  <si>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</si>
  <si>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</si>
  <si>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</si>
  <si>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</si>
  <si>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</si>
  <si>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</si>
  <si>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</si>
  <si>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</si>
  <si>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</si>
  <si>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</si>
  <si>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</si>
  <si>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</si>
  <si>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</si>
  <si>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</si>
  <si>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</si>
  <si>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</si>
  <si>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</si>
  <si>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</si>
  <si>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</si>
  <si>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</si>
  <si>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</si>
  <si>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</si>
  <si>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</si>
  <si>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</si>
  <si>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</si>
  <si>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</si>
  <si>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</si>
  <si>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</si>
  <si>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</si>
  <si>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</si>
  <si>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</si>
  <si>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</si>
  <si>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</si>
  <si>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</si>
  <si>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</si>
  <si>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</si>
  <si>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</si>
  <si>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</si>
  <si>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</si>
  <si>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</si>
  <si>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</si>
  <si>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</si>
  <si>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</si>
  <si>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</si>
  <si>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</si>
  <si>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</si>
  <si>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</si>
  <si>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</si>
  <si>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</si>
  <si>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</si>
  <si>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</si>
  <si>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</si>
  <si>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</si>
  <si>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</si>
  <si>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</si>
  <si>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</si>
  <si>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</si>
  <si>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</si>
  <si>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</si>
  <si>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</si>
  <si>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</si>
  <si>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</si>
  <si>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</si>
  <si>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</si>
  <si>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</si>
  <si>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</si>
  <si>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</si>
  <si>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</si>
  <si>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</si>
  <si>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</si>
  <si>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</si>
  <si>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</si>
  <si>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</si>
  <si>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</si>
  <si>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</si>
  <si>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</si>
  <si>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</si>
  <si>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</si>
  <si>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</si>
  <si>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</si>
  <si>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</si>
  <si>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</si>
  <si>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</si>
  <si>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</si>
  <si>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</si>
  <si>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</si>
  <si>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</si>
  <si>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</si>
  <si>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</si>
  <si>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</si>
  <si>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</si>
  <si>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</si>
  <si>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</si>
  <si>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</si>
  <si>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</si>
  <si>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</si>
  <si>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</si>
  <si>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</si>
  <si>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</si>
  <si>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</si>
  <si>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</si>
  <si>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</si>
  <si>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</si>
  <si>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</si>
  <si>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</si>
  <si>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</si>
  <si>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</si>
  <si>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</si>
  <si>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</si>
  <si>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</si>
  <si>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</si>
  <si>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</si>
  <si>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</si>
  <si>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</si>
  <si>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</si>
  <si>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</si>
  <si>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</si>
  <si>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</si>
  <si>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</si>
  <si>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</si>
  <si>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</si>
  <si>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</si>
  <si>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</si>
  <si>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</si>
  <si>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</si>
  <si>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</si>
  <si>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</si>
  <si>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</si>
  <si>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</si>
  <si>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</si>
  <si>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</si>
  <si>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</si>
  <si>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</si>
  <si>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</si>
  <si>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</si>
  <si>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</si>
  <si>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</si>
  <si>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</si>
  <si>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</si>
  <si>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</si>
  <si>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</si>
  <si>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</si>
  <si>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</si>
  <si>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</si>
  <si>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</si>
  <si>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</si>
  <si>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</si>
  <si>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</si>
  <si>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</si>
  <si>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</si>
  <si>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</si>
  <si>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</si>
  <si>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</si>
  <si>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</si>
  <si>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</si>
  <si>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</si>
  <si>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</si>
  <si>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</si>
  <si>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</si>
  <si>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</si>
  <si>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</si>
  <si>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</si>
  <si>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</si>
  <si>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</si>
  <si>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</si>
  <si>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</si>
  <si>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</si>
  <si>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</si>
  <si>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</si>
  <si>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</si>
  <si>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</si>
  <si>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</si>
  <si>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</si>
  <si>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</si>
  <si>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</si>
  <si>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</si>
  <si>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</si>
  <si>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</si>
  <si>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</si>
  <si>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</si>
  <si>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</si>
  <si>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</si>
  <si>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</si>
  <si>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</si>
  <si>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</si>
  <si>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</si>
  <si>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</si>
  <si>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</si>
  <si>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</si>
  <si>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</si>
  <si>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</si>
  <si>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</si>
  <si>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</si>
  <si>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</si>
  <si>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</si>
  <si>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</si>
  <si>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</si>
  <si>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</si>
  <si>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</si>
  <si>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</si>
  <si>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</si>
  <si>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</si>
  <si>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</si>
  <si>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</si>
  <si>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</si>
  <si>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</si>
  <si>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</si>
  <si>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</si>
  <si>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</si>
  <si>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</si>
  <si>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</si>
  <si>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</si>
  <si>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</si>
  <si>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</si>
  <si>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</si>
  <si>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</si>
  <si>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</si>
  <si>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</si>
  <si>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</si>
  <si>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</si>
  <si>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</si>
  <si>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</si>
  <si>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</si>
  <si>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</si>
  <si>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</si>
  <si>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</si>
  <si>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</si>
  <si>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</si>
  <si>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</si>
  <si>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</si>
  <si>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</si>
  <si>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</si>
  <si>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</si>
  <si>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</si>
  <si>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</si>
  <si>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</si>
  <si>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</si>
  <si>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</si>
  <si>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</si>
  <si>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</si>
  <si>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</si>
  <si>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</si>
  <si>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</si>
  <si>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</si>
  <si>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</si>
  <si>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</si>
  <si>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</si>
  <si>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</si>
  <si>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</si>
  <si>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</si>
  <si>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</si>
  <si>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</si>
  <si>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</si>
  <si>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</si>
  <si>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</si>
  <si>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</si>
  <si>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</si>
  <si>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</si>
  <si>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</si>
  <si>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</si>
  <si>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</si>
  <si>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</si>
  <si>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</si>
  <si>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</si>
  <si>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</si>
  <si>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</si>
  <si>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</si>
  <si>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</si>
  <si>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</si>
  <si>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</si>
  <si>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</si>
  <si>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</si>
  <si>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</si>
  <si>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</si>
  <si>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</si>
  <si>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</si>
  <si>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</si>
  <si>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</si>
  <si>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</si>
  <si>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</si>
  <si>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</si>
  <si>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</si>
  <si>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</si>
  <si>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</si>
  <si>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</si>
  <si>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</si>
  <si>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</si>
  <si>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</si>
  <si>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</si>
  <si>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</si>
  <si>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</si>
  <si>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</si>
  <si>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</si>
  <si>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</si>
  <si>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</si>
  <si>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</si>
  <si>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</si>
  <si>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</si>
  <si>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</si>
  <si>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</si>
  <si>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</si>
  <si>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</si>
  <si>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</si>
  <si>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</si>
  <si>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</si>
  <si>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</si>
  <si>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</si>
  <si>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</si>
  <si>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</si>
  <si>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</si>
  <si>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</si>
  <si>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</si>
  <si>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</si>
  <si>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</si>
  <si>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</si>
  <si>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</si>
  <si>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</si>
  <si>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</si>
  <si>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</si>
  <si>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</si>
  <si>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</si>
  <si>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</si>
  <si>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</si>
  <si>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</si>
  <si>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</si>
  <si>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</si>
  <si>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</si>
  <si>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</si>
  <si>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</si>
  <si>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</si>
  <si>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</si>
  <si>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</si>
  <si>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</si>
  <si>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</si>
  <si>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</si>
  <si>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</si>
  <si>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</si>
  <si>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</si>
  <si>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</si>
  <si>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</si>
  <si>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</si>
  <si>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</si>
  <si>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</si>
  <si>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</si>
  <si>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</si>
  <si>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</si>
  <si>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</si>
  <si>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</si>
  <si>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</si>
  <si>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</si>
  <si>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</si>
  <si>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</si>
  <si>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</si>
  <si>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</si>
  <si>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</si>
  <si>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</si>
  <si>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</si>
  <si>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</si>
  <si>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</si>
  <si>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</si>
  <si>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</si>
  <si>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</si>
  <si>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</si>
  <si>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</si>
  <si>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</si>
  <si>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</si>
  <si>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</si>
  <si>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</si>
  <si>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</si>
  <si>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</si>
  <si>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</si>
  <si>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</si>
  <si>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</si>
  <si>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</si>
  <si>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</si>
  <si>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</si>
  <si>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</si>
  <si>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</si>
  <si>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</si>
  <si>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</si>
  <si>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</si>
  <si>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</si>
  <si>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</si>
  <si>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</si>
  <si>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</si>
  <si>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</si>
  <si>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</si>
  <si>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</si>
  <si>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</si>
  <si>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</si>
  <si>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</si>
  <si>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</si>
  <si>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</si>
  <si>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</si>
  <si>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</si>
  <si>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</si>
  <si>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</si>
  <si>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</si>
  <si>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</si>
  <si>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</si>
  <si>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</si>
  <si>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</si>
  <si>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</si>
  <si>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</si>
  <si>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</si>
  <si>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</si>
  <si>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</si>
  <si>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</si>
  <si>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</si>
  <si>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</si>
  <si>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</si>
  <si>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</si>
  <si>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</si>
  <si>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</si>
  <si>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</si>
  <si>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</si>
  <si>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</si>
  <si>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</si>
  <si>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</si>
  <si>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</si>
  <si>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</si>
  <si>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</si>
  <si>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</si>
  <si>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</si>
  <si>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</si>
  <si>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</si>
  <si>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</si>
  <si>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</si>
  <si>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</si>
  <si>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</si>
  <si>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</si>
  <si>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</si>
  <si>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</si>
  <si>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</si>
  <si>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</si>
  <si>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</si>
  <si>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</si>
  <si>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</si>
  <si>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</si>
  <si>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</si>
  <si>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</si>
  <si>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</si>
  <si>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</si>
  <si>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</si>
  <si>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</si>
  <si>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</si>
  <si>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</si>
  <si>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</si>
  <si>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</si>
  <si>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</si>
  <si>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</si>
  <si>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</si>
  <si>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</si>
  <si>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</si>
  <si>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</si>
  <si>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</si>
  <si>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</si>
  <si>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</si>
  <si>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</si>
  <si>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</si>
  <si>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</si>
  <si>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</si>
  <si>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</si>
  <si>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</si>
  <si>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</si>
  <si>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</si>
  <si>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</si>
  <si>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</si>
  <si>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</si>
  <si>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</si>
  <si>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</si>
  <si>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</si>
  <si>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</si>
  <si>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</si>
  <si>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</si>
  <si>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</si>
  <si>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</si>
  <si>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</si>
  <si>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</si>
  <si>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</si>
  <si>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</si>
  <si>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</si>
  <si>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</si>
  <si>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</si>
  <si>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</si>
  <si>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</si>
  <si>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</si>
  <si>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</si>
  <si>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</si>
  <si>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</si>
  <si>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</si>
  <si>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</si>
  <si>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</si>
  <si>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</si>
  <si>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</si>
  <si>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</si>
  <si>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</si>
  <si>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</si>
  <si>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</si>
  <si>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</si>
  <si>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</si>
  <si>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</si>
  <si>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</si>
  <si>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</si>
  <si>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</si>
  <si>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</si>
  <si>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</si>
  <si>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</si>
  <si>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</si>
  <si>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</si>
  <si>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</si>
  <si>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</si>
  <si>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</si>
  <si>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</si>
  <si>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</si>
  <si>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</si>
  <si>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</si>
  <si>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</si>
  <si>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</si>
  <si>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</si>
  <si>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</si>
  <si>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</si>
  <si>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</si>
  <si>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</si>
  <si>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</si>
  <si>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</si>
  <si>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</si>
  <si>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</si>
  <si>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</si>
  <si>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</si>
  <si>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</si>
  <si>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</si>
  <si>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</si>
  <si>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</si>
  <si>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</si>
  <si>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</si>
  <si>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</si>
  <si>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</si>
  <si>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</si>
  <si>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</si>
  <si>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</si>
  <si>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</si>
  <si>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</si>
  <si>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</si>
  <si>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</si>
  <si>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</si>
  <si>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</si>
  <si>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</si>
  <si>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</si>
  <si>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</si>
  <si>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</si>
  <si>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</si>
  <si>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</si>
  <si>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</si>
  <si>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</si>
  <si>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</si>
  <si>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</si>
  <si>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</si>
  <si>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</si>
  <si>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</si>
  <si>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</si>
  <si>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</si>
  <si>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</si>
  <si>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</si>
  <si>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</si>
  <si>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</si>
  <si>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</si>
  <si>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</si>
  <si>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</si>
  <si>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</si>
  <si>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</si>
  <si>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</si>
  <si>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</si>
  <si>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</si>
  <si>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</si>
  <si>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</si>
  <si>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</si>
  <si>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</si>
  <si>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</si>
  <si>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</si>
  <si>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</si>
  <si>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</si>
  <si>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</si>
  <si>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</si>
  <si>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</si>
  <si>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</si>
  <si>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</si>
  <si>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</si>
  <si>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</si>
  <si>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</si>
  <si>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</si>
  <si>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</si>
  <si>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</si>
  <si>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</si>
  <si>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</si>
  <si>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</si>
  <si>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</si>
  <si>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</si>
  <si>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</si>
  <si>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</si>
  <si>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</si>
  <si>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</si>
  <si>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</si>
  <si>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</si>
  <si>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</si>
  <si>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</si>
  <si>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</si>
  <si>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</si>
  <si>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</si>
  <si>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</si>
  <si>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</si>
  <si>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</si>
  <si>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</si>
  <si>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</si>
  <si>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</si>
  <si>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</si>
  <si>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</si>
  <si>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</si>
  <si>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</si>
  <si>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</si>
  <si>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</si>
  <si>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</si>
  <si>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</si>
  <si>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</si>
  <si>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</si>
  <si>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</si>
  <si>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</si>
  <si>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</si>
  <si>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</si>
  <si>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</si>
  <si>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</si>
  <si>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</si>
  <si>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</si>
  <si>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</si>
  <si>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</si>
  <si>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</si>
  <si>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</si>
  <si>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</si>
  <si>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</si>
  <si>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</si>
  <si>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</si>
  <si>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</si>
  <si>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</si>
  <si>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</si>
  <si>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</si>
  <si>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</si>
  <si>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</si>
  <si>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</si>
  <si>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</si>
  <si>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</si>
  <si>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</si>
  <si>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</si>
  <si>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</si>
  <si>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</si>
  <si>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</si>
  <si>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</si>
  <si>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</si>
  <si>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</si>
  <si>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</si>
  <si>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</si>
  <si>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</si>
  <si>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</si>
  <si>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</si>
  <si>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</si>
  <si>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</si>
  <si>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</si>
  <si>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</si>
  <si>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</si>
  <si>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</si>
  <si>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</si>
  <si>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</si>
  <si>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</si>
  <si>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</si>
  <si>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</si>
  <si>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</si>
  <si>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</si>
  <si>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</si>
  <si>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</si>
  <si>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</si>
  <si>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</si>
  <si>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</si>
  <si>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</si>
  <si>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</si>
  <si>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</si>
  <si>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</si>
  <si>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</si>
  <si>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</si>
  <si>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</si>
  <si>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</si>
  <si>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</si>
  <si>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</si>
  <si>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</si>
  <si>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</si>
  <si>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</si>
  <si>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</si>
  <si>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</si>
  <si>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</si>
  <si>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</si>
  <si>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</si>
  <si>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</si>
  <si>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</si>
  <si>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</si>
  <si>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</si>
  <si>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</si>
  <si>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</si>
  <si>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</si>
  <si>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</si>
  <si>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</si>
  <si>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</si>
  <si>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</si>
  <si>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</si>
  <si>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</si>
  <si>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</si>
  <si>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</si>
  <si>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</si>
  <si>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</si>
  <si>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</si>
  <si>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</si>
  <si>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</si>
  <si>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</si>
  <si>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</si>
  <si>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</si>
  <si>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</si>
  <si>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</si>
  <si>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</si>
  <si>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</si>
  <si>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</si>
  <si>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</si>
  <si>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</si>
  <si>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</si>
  <si>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</si>
  <si>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</si>
  <si>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</si>
  <si>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</si>
  <si>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</si>
  <si>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</si>
  <si>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</si>
  <si>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</si>
  <si>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</si>
  <si>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</si>
  <si>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</si>
  <si>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</si>
  <si>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</si>
  <si>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</si>
  <si>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</si>
  <si>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</si>
  <si>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</si>
  <si>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</si>
  <si>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</si>
  <si>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</si>
  <si>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</si>
  <si>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</si>
  <si>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</si>
  <si>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</si>
  <si>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</si>
  <si>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</si>
  <si>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</si>
  <si>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</si>
  <si>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</si>
  <si>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</si>
  <si>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</si>
  <si>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</si>
  <si>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</si>
  <si>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</si>
  <si>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</si>
  <si>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</si>
  <si>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</si>
  <si>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</si>
  <si>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</si>
  <si>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</si>
  <si>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</si>
  <si>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</si>
  <si>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</si>
  <si>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</si>
  <si>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</si>
  <si>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</si>
  <si>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</si>
  <si>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</si>
  <si>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</si>
  <si>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</si>
  <si>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</si>
  <si>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</si>
  <si>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</si>
  <si>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</si>
  <si>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</si>
  <si>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</si>
  <si>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</si>
  <si>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</si>
  <si>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</si>
  <si>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</si>
  <si>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</si>
  <si>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</si>
  <si>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</si>
  <si>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</si>
  <si>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</si>
  <si>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</si>
  <si>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</si>
  <si>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</si>
  <si>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</si>
  <si>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</si>
  <si>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</si>
  <si>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</si>
  <si>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</si>
  <si>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</si>
  <si>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</si>
  <si>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</si>
  <si>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</si>
  <si>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</si>
  <si>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</si>
  <si>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</si>
  <si>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</si>
  <si>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</si>
  <si>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</si>
  <si>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</si>
  <si>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</si>
  <si>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</si>
  <si>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</si>
  <si>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</si>
  <si>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</si>
  <si>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</si>
  <si>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</si>
  <si>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</si>
  <si>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</si>
  <si>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</si>
  <si>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</si>
  <si>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</si>
  <si>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</si>
  <si>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</si>
  <si>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</si>
  <si>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</si>
  <si>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</si>
  <si>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</si>
  <si>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</si>
  <si>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</si>
  <si>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</si>
  <si>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</si>
  <si>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</si>
  <si>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</si>
  <si>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</si>
  <si>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</si>
  <si>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</si>
  <si>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</si>
  <si>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</si>
  <si>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</si>
  <si>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</si>
  <si>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</si>
  <si>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</si>
  <si>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</si>
  <si>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</si>
  <si>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</si>
  <si>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</si>
  <si>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</si>
  <si>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</si>
  <si>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</si>
  <si>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</si>
  <si>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</si>
  <si>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</si>
  <si>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</si>
  <si>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</si>
  <si>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</si>
  <si>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</si>
  <si>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</si>
  <si>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</si>
  <si>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</si>
  <si>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</si>
  <si>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</si>
  <si>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</si>
  <si>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</si>
  <si>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</si>
  <si>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</si>
  <si>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</si>
  <si>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</si>
  <si>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</si>
  <si>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</si>
  <si>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</si>
  <si>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</si>
  <si>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</si>
  <si>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</si>
  <si>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</si>
  <si>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</si>
  <si>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</si>
  <si>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</si>
  <si>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</si>
  <si>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</si>
  <si>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</si>
  <si>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</si>
  <si>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</si>
  <si>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</si>
  <si>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</si>
  <si>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</si>
  <si>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</si>
  <si>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</si>
  <si>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</si>
  <si>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</si>
  <si>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</si>
  <si>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</si>
  <si>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</si>
  <si>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</si>
  <si>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</si>
  <si>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</si>
  <si>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</si>
  <si>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</si>
  <si>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</si>
  <si>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</si>
  <si>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</si>
  <si>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</si>
  <si>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</si>
  <si>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</si>
  <si>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</si>
  <si>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</si>
  <si>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</si>
  <si>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</si>
  <si>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</si>
  <si>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</si>
  <si>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</si>
  <si>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</si>
  <si>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</si>
  <si>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</si>
  <si>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</si>
  <si>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</si>
  <si>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</si>
  <si>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</si>
  <si>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</si>
  <si>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</si>
  <si>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</si>
  <si>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</si>
  <si>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</si>
  <si>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</si>
  <si>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</si>
  <si>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</si>
  <si>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</si>
  <si>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</si>
  <si>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</si>
  <si>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</si>
  <si>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</si>
  <si>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</si>
  <si>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</si>
  <si>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</si>
  <si>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</si>
  <si>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</si>
  <si>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</si>
  <si>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</si>
  <si>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</si>
  <si>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</si>
  <si>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</si>
  <si>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</si>
  <si>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</si>
  <si>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</si>
  <si>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</si>
  <si>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</si>
  <si>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</si>
  <si>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</si>
  <si>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</si>
  <si>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</si>
  <si>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</si>
  <si>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</si>
  <si>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</si>
  <si>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</si>
  <si>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</si>
  <si>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</si>
  <si>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</si>
  <si>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</si>
  <si>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</si>
  <si>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</si>
  <si>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</si>
  <si>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</si>
  <si>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</si>
  <si>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</si>
  <si>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</si>
  <si>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</si>
  <si>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</si>
  <si>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</si>
  <si>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</si>
  <si>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</si>
  <si>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</si>
  <si>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</si>
  <si>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</si>
  <si>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</si>
  <si>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</si>
  <si>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</si>
  <si>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</si>
  <si>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</si>
  <si>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</si>
  <si>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</si>
  <si>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</si>
  <si>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</si>
  <si>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</si>
  <si>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</si>
  <si>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</si>
  <si>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</si>
  <si>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</si>
  <si>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</si>
  <si>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</si>
  <si>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</si>
  <si>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</si>
  <si>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</si>
  <si>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</si>
  <si>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</si>
  <si>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</si>
  <si>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</si>
  <si>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</si>
  <si>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</si>
  <si>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</si>
  <si>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</si>
  <si>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</si>
  <si>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</si>
  <si>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</si>
  <si>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</si>
  <si>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</si>
  <si>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</si>
  <si>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</si>
  <si>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</si>
  <si>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</si>
  <si>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</si>
  <si>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</si>
  <si>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</si>
  <si>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</si>
  <si>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</si>
  <si>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</si>
  <si>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</si>
  <si>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</si>
  <si>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</si>
  <si>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</si>
  <si>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</si>
  <si>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</si>
  <si>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</si>
  <si>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</si>
  <si>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</si>
  <si>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</si>
  <si>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</si>
  <si>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</si>
  <si>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</si>
  <si>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</si>
  <si>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</si>
  <si>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</si>
  <si>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</si>
  <si>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</si>
  <si>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</si>
  <si>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</si>
  <si>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</si>
  <si>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</si>
  <si>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</si>
  <si>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</si>
  <si>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</si>
  <si>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</si>
  <si>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</si>
  <si>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</si>
  <si>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</si>
  <si>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</si>
  <si>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</si>
  <si>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</si>
  <si>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</si>
  <si>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</si>
  <si>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</si>
  <si>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</si>
  <si>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</si>
  <si>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</si>
  <si>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</si>
  <si>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</si>
  <si>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</si>
  <si>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</si>
  <si>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</si>
  <si>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</si>
  <si>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</si>
  <si>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</si>
  <si>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</si>
  <si>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</si>
  <si>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</si>
  <si>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</si>
  <si>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</si>
  <si>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</si>
  <si>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</si>
  <si>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</si>
  <si>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</si>
  <si>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</si>
  <si>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</si>
  <si>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</si>
  <si>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</si>
  <si>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</si>
  <si>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</si>
  <si>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</si>
  <si>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</si>
  <si>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</si>
  <si>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</si>
  <si>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</si>
  <si>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</si>
  <si>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</si>
  <si>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</si>
  <si>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</si>
  <si>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</si>
  <si>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</si>
  <si>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</si>
  <si>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</si>
  <si>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</si>
  <si>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</si>
  <si>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</si>
  <si>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</si>
  <si>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</si>
  <si>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</si>
  <si>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</si>
  <si>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</si>
  <si>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</si>
  <si>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</si>
  <si>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</si>
  <si>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</si>
  <si>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</si>
  <si>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</si>
  <si>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</si>
  <si>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</si>
  <si>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</si>
  <si>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</si>
  <si>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</si>
  <si>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</si>
  <si>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</si>
  <si>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</si>
  <si>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</si>
  <si>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</si>
  <si>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</si>
  <si>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</si>
  <si>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</si>
  <si>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</si>
  <si>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</si>
  <si>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</si>
  <si>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</si>
  <si>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</si>
  <si>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</si>
  <si>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</si>
  <si>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</si>
  <si>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</si>
  <si>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</si>
  <si>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</si>
  <si>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</si>
  <si>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</si>
  <si>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</si>
  <si>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</si>
  <si>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</si>
  <si>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</si>
  <si>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</si>
  <si>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</si>
  <si>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</si>
  <si>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</si>
  <si>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</si>
  <si>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</si>
  <si>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</si>
  <si>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</si>
  <si>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</si>
  <si>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</si>
  <si>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</si>
  <si>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</si>
  <si>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</si>
  <si>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</si>
  <si>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</si>
  <si>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</si>
  <si>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</si>
  <si>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</si>
  <si>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</si>
  <si>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</si>
  <si>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</si>
  <si>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</si>
  <si>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</si>
  <si>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</si>
  <si>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</si>
  <si>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</si>
  <si>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</si>
  <si>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</si>
  <si>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</si>
  <si>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</si>
  <si>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</si>
  <si>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</si>
  <si>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</si>
  <si>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</si>
  <si>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</si>
  <si>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</si>
  <si>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</si>
  <si>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</si>
  <si>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</si>
  <si>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</si>
  <si>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</si>
  <si>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</si>
  <si>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</si>
  <si>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</si>
  <si>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</si>
  <si>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</si>
  <si>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</si>
  <si>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</si>
  <si>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</si>
  <si>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</si>
  <si>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</si>
  <si>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</si>
  <si>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</si>
  <si>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</si>
  <si>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</si>
  <si>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</si>
  <si>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</si>
  <si>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</si>
  <si>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</si>
  <si>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</si>
  <si>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</si>
  <si>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</si>
  <si>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</si>
  <si>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</si>
  <si>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</si>
  <si>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</si>
  <si>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</si>
  <si>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</si>
  <si>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</si>
  <si>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</si>
  <si>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</si>
  <si>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</si>
  <si>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</si>
  <si>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</si>
  <si>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</si>
  <si>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</si>
  <si>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</si>
  <si>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</si>
  <si>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</si>
  <si>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</si>
  <si>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</si>
  <si>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</si>
  <si>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</si>
  <si>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</si>
  <si>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</si>
  <si>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</si>
  <si>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</si>
  <si>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</si>
  <si>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</si>
  <si>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</si>
  <si>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</si>
  <si>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</si>
  <si>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</si>
  <si>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</si>
  <si>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</si>
  <si>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</si>
  <si>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</si>
  <si>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</si>
  <si>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</si>
  <si>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</si>
  <si>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</si>
  <si>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</si>
  <si>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</si>
  <si>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</si>
  <si>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</si>
  <si>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</si>
  <si>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</si>
  <si>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</si>
  <si>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</si>
  <si>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</si>
  <si>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</si>
  <si>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</si>
  <si>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</si>
  <si>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</si>
  <si>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</si>
  <si>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</si>
  <si>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</si>
  <si>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</si>
  <si>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</si>
  <si>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</si>
  <si>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</si>
  <si>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</si>
  <si>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</si>
  <si>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</si>
  <si>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</si>
  <si>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</si>
  <si>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</si>
  <si>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</si>
  <si>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</si>
  <si>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</si>
  <si>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</si>
  <si>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</si>
  <si>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</si>
  <si>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</si>
  <si>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</si>
  <si>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</si>
  <si>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</si>
  <si>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</si>
  <si>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</si>
  <si>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</si>
  <si>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</si>
  <si>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</si>
  <si>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</si>
  <si>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</si>
  <si>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</si>
  <si>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</si>
  <si>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</si>
  <si>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</si>
  <si>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</si>
  <si>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</si>
  <si>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</si>
  <si>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</si>
  <si>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</si>
  <si>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</si>
  <si>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</si>
  <si>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</si>
  <si>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</si>
  <si>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</si>
  <si>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</si>
  <si>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</si>
  <si>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</si>
  <si>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</si>
  <si>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</si>
  <si>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</si>
  <si>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</si>
  <si>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</si>
  <si>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</si>
  <si>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</si>
  <si>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</si>
  <si>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</si>
  <si>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</si>
  <si>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</si>
  <si>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</si>
  <si>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</si>
  <si>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</si>
  <si>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</si>
  <si>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</si>
  <si>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</si>
  <si>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</si>
  <si>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</si>
  <si>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</si>
  <si>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</si>
  <si>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</si>
  <si>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</si>
  <si>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</si>
  <si>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</si>
  <si>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</si>
  <si>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</si>
  <si>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</si>
  <si>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</si>
  <si>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</si>
  <si>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</si>
  <si>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</si>
  <si>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</si>
  <si>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</si>
  <si>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</si>
  <si>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</si>
  <si>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</si>
  <si>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</si>
  <si>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</si>
  <si>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</si>
  <si>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</si>
  <si>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</si>
  <si>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</si>
  <si>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</si>
  <si>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</si>
  <si>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</si>
  <si>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</si>
  <si>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</si>
  <si>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</si>
  <si>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</si>
  <si>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</si>
  <si>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</si>
  <si>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</si>
  <si>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</si>
  <si>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</si>
  <si>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</si>
  <si>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</si>
  <si>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</si>
  <si>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</si>
  <si>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</si>
  <si>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</si>
  <si>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</si>
  <si>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</si>
  <si>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</si>
  <si>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</si>
  <si>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</si>
  <si>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</si>
  <si>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</si>
  <si>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</si>
  <si>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</si>
  <si>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</si>
  <si>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</si>
  <si>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</si>
  <si>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</si>
  <si>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</si>
  <si>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</si>
  <si>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</si>
  <si>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</si>
  <si>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</si>
  <si>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</si>
  <si>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</si>
  <si>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</si>
  <si>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</si>
  <si>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</si>
  <si>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</si>
  <si>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</si>
  <si>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</si>
  <si>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</si>
  <si>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</si>
  <si>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</si>
  <si>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</si>
  <si>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</si>
  <si>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</si>
  <si>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</si>
  <si>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</si>
  <si>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</si>
  <si>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</si>
  <si>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</si>
  <si>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</si>
  <si>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</si>
  <si>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</si>
  <si>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</si>
  <si>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</si>
  <si>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</si>
  <si>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</si>
  <si>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</si>
  <si>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</si>
  <si>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</si>
  <si>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</si>
  <si>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</si>
  <si>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</si>
  <si>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</si>
  <si>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</si>
  <si>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</si>
  <si>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</si>
  <si>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</si>
  <si>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</si>
  <si>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</si>
  <si>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</si>
  <si>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</si>
  <si>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</si>
  <si>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</si>
  <si>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</si>
  <si>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</si>
  <si>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</si>
  <si>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</si>
  <si>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</si>
  <si>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</si>
  <si>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</si>
  <si>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</si>
  <si>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</si>
  <si>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</si>
  <si>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</si>
  <si>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</si>
  <si>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</si>
  <si>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</si>
  <si>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</si>
  <si>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</si>
  <si>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</si>
  <si>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</si>
  <si>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</si>
  <si>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</si>
  <si>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</si>
  <si>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</si>
  <si>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</si>
  <si>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</si>
  <si>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</si>
  <si>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</si>
  <si>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</si>
  <si>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</si>
  <si>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</si>
  <si>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</si>
  <si>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</si>
  <si>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</si>
  <si>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</si>
  <si>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</si>
  <si>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</si>
  <si>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</si>
  <si>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</si>
  <si>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</si>
  <si>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</si>
  <si>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</si>
  <si>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</si>
  <si>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</si>
  <si>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</si>
  <si>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</si>
  <si>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</si>
  <si>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</si>
  <si>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</si>
  <si>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</si>
  <si>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</si>
  <si>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</si>
  <si>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</si>
  <si>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</si>
  <si>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</si>
  <si>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</si>
  <si>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</si>
  <si>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</si>
  <si>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</si>
  <si>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</si>
  <si>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</si>
  <si>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</si>
  <si>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</si>
  <si>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</si>
  <si>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</si>
  <si>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</si>
  <si>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</si>
  <si>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</si>
  <si>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</si>
  <si>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</si>
  <si>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</si>
  <si>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</si>
  <si>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</si>
  <si>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</si>
  <si>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</si>
  <si>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</si>
  <si>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</si>
  <si>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</si>
  <si>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</si>
  <si>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</si>
  <si>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</si>
  <si>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</si>
  <si>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</si>
  <si>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</si>
  <si>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</si>
  <si>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</si>
  <si>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</si>
  <si>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</si>
  <si>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</si>
  <si>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</si>
  <si>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</si>
  <si>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</si>
  <si>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</si>
  <si>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</si>
  <si>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</si>
  <si>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</si>
  <si>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</si>
  <si>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</si>
  <si>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</si>
  <si>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</si>
  <si>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</si>
  <si>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</si>
  <si>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</si>
  <si>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</si>
  <si>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</si>
  <si>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</si>
  <si>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</si>
  <si>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</si>
  <si>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</si>
  <si>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</si>
  <si>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</si>
  <si>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</si>
  <si>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</si>
  <si>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</si>
  <si>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</si>
  <si>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</si>
  <si>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</si>
  <si>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</si>
  <si>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</si>
  <si>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</si>
  <si>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</si>
  <si>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</si>
  <si>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</si>
  <si>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</si>
  <si>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</si>
  <si>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</si>
  <si>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</si>
  <si>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</si>
  <si>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</si>
  <si>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</si>
  <si>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</si>
  <si>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</si>
  <si>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</si>
  <si>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</si>
  <si>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</si>
  <si>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</si>
  <si>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</si>
  <si>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</si>
  <si>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</si>
  <si>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</si>
  <si>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</si>
  <si>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</si>
  <si>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</si>
  <si>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</si>
  <si>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</si>
  <si>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</si>
  <si>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</si>
  <si>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</si>
  <si>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</si>
  <si>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</si>
  <si>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</si>
  <si>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</si>
  <si>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</si>
  <si>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</si>
  <si>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</si>
  <si>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</si>
  <si>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</si>
  <si>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</si>
  <si>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</si>
  <si>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</si>
  <si>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</si>
  <si>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</si>
  <si>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</si>
  <si>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</si>
  <si>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</si>
  <si>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</si>
  <si>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</si>
  <si>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</si>
  <si>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</si>
  <si>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</si>
  <si>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</si>
  <si>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</si>
  <si>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</si>
  <si>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</si>
  <si>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</si>
  <si>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</si>
  <si>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</si>
  <si>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</si>
  <si>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</si>
  <si>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</si>
  <si>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</si>
  <si>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</si>
  <si>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</si>
  <si>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</si>
  <si>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</si>
  <si>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</si>
  <si>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</si>
  <si>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</si>
  <si>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</si>
  <si>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</si>
  <si>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</si>
  <si>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</si>
  <si>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</si>
  <si>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</si>
  <si>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</si>
  <si>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</si>
  <si>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</si>
  <si>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</si>
  <si>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</si>
  <si>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</si>
  <si>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</si>
  <si>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</si>
  <si>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</si>
  <si>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</si>
  <si>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</si>
  <si>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</si>
  <si>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</si>
  <si>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</si>
  <si>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</si>
  <si>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</si>
  <si>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</si>
  <si>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</si>
  <si>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</si>
  <si>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</si>
  <si>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</si>
  <si>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</si>
  <si>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</si>
  <si>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</si>
  <si>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</si>
  <si>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</si>
  <si>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</si>
  <si>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</si>
  <si>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</si>
  <si>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</si>
  <si>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</si>
  <si>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</si>
  <si>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</si>
  <si>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</si>
  <si>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</si>
  <si>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</si>
  <si>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</si>
  <si>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</si>
  <si>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</si>
  <si>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</si>
  <si>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</si>
  <si>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</si>
  <si>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</si>
  <si>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</si>
  <si>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</si>
  <si>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</si>
  <si>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</si>
  <si>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</si>
  <si>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</si>
  <si>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</si>
  <si>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</si>
  <si>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</si>
  <si>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</si>
  <si>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</si>
  <si>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</si>
  <si>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</si>
  <si>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</si>
  <si>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</si>
  <si>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</si>
  <si>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</si>
  <si>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</si>
  <si>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</si>
  <si>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</si>
  <si>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</si>
  <si>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</si>
  <si>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</si>
  <si>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</si>
  <si>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</si>
  <si>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</si>
  <si>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</si>
  <si>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</si>
  <si>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</si>
  <si>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</si>
  <si>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</si>
  <si>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</si>
  <si>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</si>
  <si>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</si>
  <si>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</si>
  <si>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</si>
  <si>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</si>
  <si>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</si>
  <si>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</si>
  <si>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</si>
  <si>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</si>
  <si>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</si>
  <si>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</si>
  <si>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</si>
  <si>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</si>
  <si>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</si>
  <si>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</si>
  <si>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</si>
  <si>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</si>
  <si>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</si>
  <si>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</si>
  <si>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</si>
  <si>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</si>
  <si>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</si>
  <si>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</si>
  <si>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</si>
  <si>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</si>
  <si>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</si>
  <si>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</si>
  <si>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</si>
  <si>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</si>
  <si>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</si>
  <si>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</si>
  <si>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</si>
  <si>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</si>
  <si>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</si>
  <si>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</si>
  <si>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</si>
  <si>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</si>
  <si>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</si>
  <si>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</si>
  <si>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</si>
  <si>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</si>
  <si>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</si>
  <si>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</si>
  <si>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</si>
  <si>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</si>
  <si>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</si>
  <si>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</si>
  <si>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</si>
  <si>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</si>
  <si>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</si>
  <si>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</si>
  <si>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</si>
  <si>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</si>
  <si>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</si>
  <si>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</si>
  <si>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</si>
  <si>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</si>
  <si>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</si>
  <si>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</si>
  <si>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</si>
  <si>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</si>
  <si>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</si>
  <si>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</si>
  <si>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</si>
  <si>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</si>
  <si>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</si>
  <si>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</si>
  <si>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</si>
  <si>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</si>
  <si>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</si>
  <si>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</si>
  <si>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</si>
  <si>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</si>
  <si>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</si>
  <si>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</si>
  <si>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</si>
  <si>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</si>
  <si>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</si>
  <si>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</si>
  <si>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</si>
  <si>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</si>
  <si>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</si>
  <si>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</si>
  <si>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</si>
  <si>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</si>
  <si>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</si>
  <si>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</si>
  <si>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</si>
  <si>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</si>
  <si>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</si>
  <si>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</si>
  <si>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</si>
  <si>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</si>
  <si>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</si>
  <si>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</si>
  <si>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</si>
  <si>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</si>
  <si>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</si>
  <si>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</si>
  <si>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</si>
  <si>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</si>
  <si>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</si>
  <si>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</si>
  <si>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</si>
  <si>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</si>
  <si>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</si>
  <si>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</si>
  <si>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</si>
  <si>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</si>
  <si>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</si>
  <si>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</si>
  <si>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</si>
  <si>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</si>
  <si>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</si>
  <si>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</si>
  <si>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</si>
  <si>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</si>
  <si>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</si>
  <si>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</si>
  <si>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</si>
  <si>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</si>
  <si>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</si>
  <si>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</si>
  <si>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</si>
  <si>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</si>
  <si>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</si>
  <si>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</si>
  <si>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</si>
  <si>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</si>
  <si>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</si>
  <si>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</si>
  <si>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</si>
  <si>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</si>
  <si>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</si>
  <si>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</si>
  <si>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</si>
  <si>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</si>
  <si>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</si>
  <si>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</si>
  <si>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</si>
  <si>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</si>
  <si>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</si>
  <si>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</si>
  <si>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</si>
  <si>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</si>
  <si>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</si>
  <si>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</si>
  <si>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</si>
  <si>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</si>
  <si>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</si>
  <si>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</si>
  <si>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</si>
  <si>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</si>
  <si>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</si>
  <si>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</si>
  <si>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</si>
  <si>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</si>
  <si>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</si>
  <si>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</si>
  <si>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</si>
  <si>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</si>
  <si>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</si>
  <si>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</si>
  <si>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</si>
  <si>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</si>
  <si>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</si>
  <si>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</si>
  <si>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</si>
  <si>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</si>
  <si>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</si>
  <si>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</si>
  <si>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</si>
  <si>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</si>
  <si>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</si>
  <si>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</si>
  <si>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</si>
  <si>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</si>
  <si>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</si>
  <si>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</si>
  <si>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</si>
  <si>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</si>
  <si>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</si>
  <si>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</si>
  <si>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</si>
  <si>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</si>
  <si>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</si>
  <si>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</si>
  <si>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</si>
  <si>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</si>
  <si>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</si>
  <si>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</si>
  <si>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</si>
  <si>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</si>
  <si>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</si>
  <si>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</si>
  <si>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</si>
  <si>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</si>
  <si>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</si>
  <si>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</si>
  <si>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</si>
  <si>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</si>
  <si>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</si>
  <si>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</si>
  <si>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</si>
  <si>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</si>
  <si>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</si>
  <si>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</si>
  <si>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</si>
  <si>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</si>
  <si>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</si>
  <si>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</si>
  <si>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</si>
  <si>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</si>
  <si>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</si>
  <si>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</si>
  <si>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</si>
  <si>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</si>
  <si>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</si>
  <si>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</si>
  <si>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</si>
  <si>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</si>
  <si>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</si>
  <si>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</si>
  <si>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</si>
  <si>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</si>
  <si>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</si>
  <si>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</si>
  <si>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</si>
  <si>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</si>
  <si>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</si>
  <si>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</si>
  <si>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</si>
  <si>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</si>
  <si>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</si>
  <si>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</si>
  <si>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</si>
  <si>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</si>
  <si>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</si>
  <si>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</si>
  <si>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</si>
  <si>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</si>
  <si>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</si>
  <si>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</si>
  <si>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</si>
  <si>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</si>
  <si>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</si>
  <si>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</si>
  <si>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</si>
  <si>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</si>
  <si>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</si>
  <si>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</si>
  <si>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</si>
  <si>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</si>
  <si>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</si>
  <si>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</si>
  <si>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</si>
  <si>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</si>
  <si>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</si>
  <si>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</si>
  <si>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</si>
  <si>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</si>
  <si>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</si>
  <si>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</si>
  <si>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</si>
  <si>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</si>
  <si>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</si>
  <si>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</si>
  <si>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</si>
  <si>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</si>
  <si>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</si>
  <si>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</si>
  <si>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</si>
  <si>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</si>
  <si>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</si>
  <si>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</si>
  <si>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</si>
  <si>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</si>
  <si>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</si>
  <si>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</si>
  <si>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</si>
  <si>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</si>
  <si>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</si>
  <si>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</si>
  <si>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</si>
  <si>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</si>
  <si>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</si>
  <si>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</si>
  <si>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</si>
  <si>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</si>
  <si>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</si>
  <si>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</si>
  <si>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</si>
  <si>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</si>
  <si>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</si>
  <si>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</si>
  <si>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</si>
  <si>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</si>
  <si>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</si>
  <si>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</si>
  <si>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</si>
  <si>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</si>
  <si>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</si>
  <si>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</si>
  <si>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</si>
  <si>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</si>
  <si>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</si>
  <si>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</si>
  <si>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</si>
  <si>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</si>
  <si>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</si>
  <si>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</si>
  <si>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</si>
  <si>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</si>
  <si>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</si>
  <si>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</si>
  <si>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</si>
  <si>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</si>
  <si>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</si>
  <si>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</si>
  <si>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</si>
  <si>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</si>
  <si>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</si>
  <si>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</si>
  <si>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</si>
  <si>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</si>
  <si>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</si>
  <si>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</si>
  <si>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</si>
  <si>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</si>
  <si>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</si>
  <si>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</si>
  <si>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</si>
  <si>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</si>
  <si>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</si>
  <si>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</si>
  <si>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</si>
  <si>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</si>
  <si>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</si>
  <si>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</si>
  <si>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</si>
  <si>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</si>
  <si>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</si>
  <si>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</si>
  <si>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</si>
  <si>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</si>
  <si>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</si>
  <si>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</si>
  <si>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</si>
  <si>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</si>
  <si>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</si>
  <si>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</si>
  <si>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</si>
  <si>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</si>
  <si>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</si>
  <si>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</si>
  <si>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</si>
  <si>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</si>
  <si>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</si>
  <si>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</si>
  <si>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</si>
  <si>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</si>
  <si>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</si>
  <si>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</si>
  <si>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</si>
  <si>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</si>
  <si>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</si>
  <si>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</si>
  <si>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</si>
  <si>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</si>
  <si>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</si>
  <si>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</si>
  <si>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</si>
  <si>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</si>
  <si>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</si>
  <si>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</si>
  <si>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</si>
  <si>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</si>
  <si>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</si>
  <si>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</si>
  <si>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</si>
  <si>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</si>
  <si>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</si>
  <si>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</si>
  <si>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</si>
  <si>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</si>
  <si>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</si>
  <si>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</si>
  <si>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</si>
  <si>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</si>
  <si>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</si>
  <si>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</si>
  <si>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</si>
  <si>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</si>
  <si>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</si>
  <si>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</si>
  <si>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</si>
  <si>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</si>
  <si>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</si>
  <si>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</si>
  <si>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</si>
  <si>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</si>
  <si>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</si>
  <si>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</si>
  <si>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</si>
  <si>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</si>
  <si>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</si>
  <si>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</si>
  <si>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</si>
  <si>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</si>
  <si>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</si>
  <si>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</si>
  <si>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</si>
  <si>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</si>
  <si>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</si>
  <si>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</si>
  <si>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</si>
  <si>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</si>
  <si>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</si>
  <si>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</si>
  <si>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</si>
  <si>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</si>
  <si>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</si>
  <si>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</si>
  <si>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</si>
  <si>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</si>
  <si>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</si>
  <si>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</si>
  <si>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</si>
  <si>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</si>
  <si>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</si>
  <si>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</si>
  <si>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</si>
  <si>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</si>
  <si>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</si>
  <si>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</si>
  <si>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</si>
  <si>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</si>
  <si>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</si>
  <si>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</si>
  <si>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</si>
  <si>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</si>
  <si>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</si>
  <si>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</si>
  <si>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</si>
  <si>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</si>
  <si>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</si>
  <si>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</si>
  <si>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</si>
  <si>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</si>
  <si>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</si>
  <si>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</si>
  <si>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</si>
  <si>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</si>
  <si>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</si>
  <si>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</si>
  <si>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</si>
  <si>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</si>
  <si>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</si>
  <si>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</si>
  <si>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</si>
  <si>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</si>
  <si>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</si>
  <si>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</si>
  <si>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</si>
  <si>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</si>
  <si>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</si>
  <si>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</si>
  <si>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</si>
  <si>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</si>
  <si>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</si>
  <si>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</si>
  <si>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</si>
  <si>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</si>
  <si>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</si>
  <si>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</si>
  <si>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</si>
  <si>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</si>
  <si>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</si>
  <si>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</si>
  <si>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</si>
  <si>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</si>
  <si>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</si>
  <si>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</si>
  <si>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</si>
  <si>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</si>
  <si>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</si>
  <si>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</si>
  <si>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</si>
  <si>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</si>
  <si>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</si>
  <si>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</si>
  <si>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</si>
  <si>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</si>
  <si>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</si>
  <si>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</si>
  <si>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</si>
  <si>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</si>
  <si>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</si>
  <si>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</si>
  <si>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</si>
  <si>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</si>
  <si>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</si>
  <si>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</si>
  <si>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</si>
  <si>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</si>
  <si>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</si>
  <si>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</si>
  <si>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</si>
  <si>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</si>
  <si>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</si>
  <si>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</si>
  <si>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</si>
  <si>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</si>
  <si>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</si>
  <si>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</si>
  <si>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</si>
  <si>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</si>
  <si>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</si>
  <si>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</si>
  <si>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</si>
  <si>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</si>
  <si>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</si>
  <si>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</si>
  <si>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</si>
  <si>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</si>
  <si>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</si>
  <si>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</si>
  <si>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</si>
  <si>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</si>
  <si>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</si>
  <si>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</si>
  <si>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</si>
  <si>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</si>
  <si>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</si>
  <si>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</si>
  <si>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</si>
  <si>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</si>
  <si>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</si>
  <si>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</si>
  <si>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</si>
  <si>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</si>
  <si>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</si>
  <si>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</si>
  <si>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</si>
  <si>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</si>
  <si>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</si>
  <si>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</si>
  <si>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</si>
  <si>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</si>
  <si>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</si>
  <si>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</si>
  <si>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</si>
  <si>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</si>
  <si>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</si>
  <si>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</si>
  <si>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</si>
  <si>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</si>
  <si>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</si>
  <si>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</si>
  <si>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</si>
  <si>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</si>
  <si>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</si>
  <si>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</si>
  <si>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</si>
  <si>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</si>
  <si>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</si>
  <si>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</si>
  <si>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</si>
  <si>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</si>
  <si>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</si>
  <si>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</si>
  <si>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</si>
  <si>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</si>
  <si>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</si>
  <si>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</si>
  <si>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</si>
  <si>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</si>
  <si>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</si>
  <si>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</si>
  <si>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</si>
  <si>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</si>
  <si>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</si>
  <si>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</si>
  <si>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</si>
  <si>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</si>
  <si>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</si>
  <si>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</si>
  <si>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</si>
  <si>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</si>
  <si>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</si>
  <si>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</si>
  <si>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</si>
  <si>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</si>
  <si>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</si>
  <si>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</si>
  <si>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</si>
  <si>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</si>
  <si>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</si>
  <si>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</si>
  <si>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</si>
  <si>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</si>
  <si>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</si>
  <si>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</si>
  <si>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</si>
  <si>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</si>
  <si>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</si>
  <si>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</si>
  <si>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</si>
  <si>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</si>
  <si>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</si>
  <si>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</si>
  <si>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</si>
  <si>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</si>
  <si>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</si>
  <si>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</si>
  <si>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</si>
  <si>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</si>
  <si>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</si>
  <si>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</si>
  <si>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</si>
  <si>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</si>
  <si>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</si>
  <si>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</si>
  <si>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</si>
  <si>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</si>
  <si>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</si>
  <si>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</si>
  <si>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</si>
  <si>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</si>
  <si>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</si>
  <si>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</si>
  <si>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</si>
  <si>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</si>
  <si>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</si>
  <si>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</si>
  <si>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</si>
  <si>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</si>
  <si>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</si>
  <si>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</si>
  <si>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</si>
  <si>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</si>
  <si>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</si>
  <si>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</si>
  <si>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</si>
  <si>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</si>
  <si>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</si>
  <si>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</si>
  <si>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</si>
  <si>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</si>
  <si>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</si>
  <si>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</si>
  <si>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</si>
  <si>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</si>
  <si>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</si>
  <si>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</si>
  <si>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</si>
  <si>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</si>
  <si>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</si>
  <si>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</si>
  <si>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</si>
  <si>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</si>
  <si>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</si>
  <si>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</si>
  <si>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</si>
  <si>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</si>
  <si>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</si>
  <si>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</si>
  <si>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</si>
  <si>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</si>
  <si>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</si>
  <si>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</si>
  <si>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</si>
  <si>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</si>
  <si>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</si>
  <si>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</si>
  <si>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</si>
  <si>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</si>
  <si>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</si>
  <si>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</si>
  <si>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</si>
  <si>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</si>
  <si>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</si>
  <si>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</si>
  <si>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</si>
  <si>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</si>
  <si>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</si>
  <si>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</si>
  <si>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</si>
  <si>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</si>
  <si>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</si>
  <si>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</si>
  <si>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</si>
  <si>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</si>
  <si>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</si>
  <si>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</si>
  <si>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</si>
  <si>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</si>
  <si>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</si>
  <si>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</si>
  <si>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</si>
  <si>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</si>
  <si>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</si>
  <si>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</si>
  <si>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</si>
  <si>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</si>
  <si>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</si>
  <si>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</si>
  <si>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</si>
  <si>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</si>
  <si>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</si>
  <si>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</si>
  <si>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</si>
  <si>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</si>
  <si>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</si>
  <si>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</si>
  <si>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</si>
  <si>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</si>
  <si>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</si>
  <si>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</si>
  <si>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</si>
  <si>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</si>
  <si>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</si>
  <si>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</si>
  <si>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</si>
  <si>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</si>
  <si>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</si>
  <si>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</si>
  <si>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</si>
  <si>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</si>
  <si>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</si>
  <si>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</si>
  <si>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</si>
  <si>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</si>
  <si>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</si>
  <si>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</si>
  <si>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</si>
  <si>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</si>
  <si>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</si>
  <si>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</si>
  <si>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</si>
  <si>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</si>
  <si>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</si>
  <si>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</si>
  <si>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</si>
  <si>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</si>
  <si>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</si>
  <si>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</si>
  <si>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</si>
  <si>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</si>
  <si>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</si>
  <si>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</si>
  <si>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</si>
  <si>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</si>
  <si>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</si>
  <si>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</si>
  <si>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</si>
  <si>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</si>
  <si>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</si>
  <si>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</si>
  <si>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</si>
  <si>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</si>
  <si>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</si>
  <si>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</si>
  <si>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</si>
  <si>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</si>
  <si>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</si>
  <si>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</si>
  <si>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</si>
  <si>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</si>
  <si>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</si>
  <si>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</si>
  <si>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</si>
  <si>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</si>
  <si>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</si>
  <si>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</si>
  <si>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</si>
  <si>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</si>
  <si>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</si>
  <si>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</si>
  <si>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</si>
  <si>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</si>
  <si>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</si>
  <si>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</si>
  <si>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</si>
  <si>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</si>
  <si>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</si>
  <si>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</si>
  <si>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</si>
  <si>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</si>
  <si>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</si>
  <si>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</si>
  <si>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</si>
  <si>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</si>
  <si>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</si>
  <si>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</si>
  <si>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</si>
  <si>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</si>
  <si>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</si>
  <si>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</si>
  <si>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</si>
  <si>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</si>
  <si>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</si>
  <si>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</si>
  <si>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</si>
  <si>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</si>
  <si>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</si>
  <si>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</si>
  <si>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</si>
  <si>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</si>
  <si>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</si>
  <si>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</si>
  <si>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</si>
  <si>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</si>
  <si>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</si>
  <si>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</si>
  <si>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</si>
  <si>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</si>
  <si>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</si>
  <si>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</si>
  <si>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</si>
  <si>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</si>
  <si>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</si>
  <si>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</si>
  <si>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</si>
  <si>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</si>
  <si>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</si>
  <si>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</si>
  <si>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</si>
  <si>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</si>
  <si>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</si>
  <si>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</si>
  <si>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</si>
  <si>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</si>
  <si>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</si>
  <si>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</si>
  <si>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</si>
  <si>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</si>
  <si>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</si>
  <si>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</si>
  <si>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</si>
  <si>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</si>
  <si>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</si>
  <si>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</si>
  <si>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</si>
  <si>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</si>
  <si>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</si>
  <si>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</si>
  <si>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</si>
  <si>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</si>
  <si>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</si>
  <si>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</si>
  <si>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</si>
  <si>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</si>
  <si>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</si>
  <si>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</si>
  <si>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</si>
  <si>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</si>
  <si>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</si>
  <si>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</si>
  <si>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</si>
  <si>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</si>
  <si>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</si>
  <si>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</si>
  <si>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</si>
  <si>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</si>
  <si>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</si>
  <si>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</si>
  <si>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</si>
  <si>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</si>
  <si>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</si>
  <si>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</si>
  <si>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</si>
  <si>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</si>
  <si>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</si>
  <si>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</si>
  <si>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</si>
  <si>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</si>
  <si>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</si>
  <si>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</si>
  <si>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</si>
  <si>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</si>
  <si>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</si>
  <si>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</si>
  <si>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</si>
  <si>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</si>
  <si>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</si>
  <si>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</si>
  <si>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</si>
  <si>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</si>
  <si>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</si>
  <si>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</si>
  <si>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</si>
  <si>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</si>
  <si>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</si>
  <si>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</si>
  <si>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</si>
  <si>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</si>
  <si>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</si>
  <si>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</si>
  <si>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</si>
  <si>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</si>
  <si>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</si>
  <si>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</si>
  <si>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</si>
  <si>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</si>
  <si>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</si>
  <si>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</si>
  <si>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</si>
  <si>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</si>
  <si>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</si>
  <si>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</si>
  <si>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</si>
  <si>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</si>
  <si>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</si>
  <si>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</si>
  <si>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</si>
  <si>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</si>
  <si>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</si>
  <si>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</si>
  <si>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</si>
  <si>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</si>
  <si>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</si>
  <si>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</si>
  <si>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</si>
  <si>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</si>
  <si>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</si>
  <si>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</si>
  <si>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</si>
  <si>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</si>
  <si>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</si>
  <si>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</si>
  <si>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</si>
  <si>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</si>
  <si>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</si>
  <si>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</si>
  <si>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</si>
  <si>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</si>
  <si>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</si>
  <si>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</si>
  <si>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</si>
  <si>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</si>
  <si>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</si>
  <si>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</si>
  <si>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</si>
  <si>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</si>
  <si>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</si>
  <si>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</si>
  <si>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</si>
  <si>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</si>
  <si>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</si>
  <si>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</si>
  <si>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</si>
  <si>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</si>
  <si>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</si>
  <si>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</si>
  <si>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</si>
  <si>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</si>
  <si>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</si>
  <si>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</si>
  <si>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</si>
  <si>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</si>
  <si>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</si>
  <si>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</si>
  <si>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</si>
  <si>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</si>
  <si>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</si>
  <si>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</si>
  <si>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</si>
  <si>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</si>
  <si>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</si>
  <si>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</si>
  <si>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</si>
  <si>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</si>
  <si>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</si>
  <si>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</si>
  <si>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</si>
  <si>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</si>
  <si>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</si>
  <si>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</si>
  <si>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</si>
  <si>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</si>
  <si>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</si>
  <si>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</si>
  <si>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</si>
  <si>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</si>
  <si>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</si>
  <si>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</si>
  <si>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</si>
  <si>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</si>
  <si>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</si>
  <si>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</si>
  <si>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</si>
  <si>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</si>
  <si>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</si>
  <si>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</si>
  <si>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</si>
  <si>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</si>
  <si>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</si>
  <si>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</si>
  <si>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</si>
  <si>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</si>
  <si>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</si>
  <si>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</si>
  <si>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</si>
  <si>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</si>
  <si>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</si>
  <si>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</si>
  <si>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</si>
  <si>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</si>
  <si>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</si>
  <si>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</si>
  <si>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</si>
  <si>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</si>
  <si>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</si>
  <si>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</si>
  <si>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</si>
  <si>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</si>
  <si>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</si>
  <si>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</si>
  <si>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</si>
  <si>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</si>
  <si>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</si>
  <si>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</si>
  <si>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</si>
  <si>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</si>
  <si>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</si>
  <si>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</si>
  <si>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</si>
  <si>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</si>
  <si>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</si>
  <si>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</si>
  <si>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</si>
  <si>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</si>
  <si>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</si>
  <si>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</si>
  <si>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</si>
  <si>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</si>
  <si>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</si>
  <si>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</si>
  <si>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</si>
  <si>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</si>
  <si>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</si>
  <si>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</si>
  <si>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</si>
  <si>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</si>
  <si>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</si>
  <si>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</si>
  <si>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</si>
  <si>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</si>
  <si>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</si>
  <si>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</si>
  <si>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</si>
  <si>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</si>
  <si>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</si>
  <si>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</si>
  <si>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</si>
  <si>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</si>
  <si>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</si>
  <si>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</si>
  <si>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</si>
  <si>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</si>
  <si>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</si>
  <si>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</si>
  <si>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</si>
  <si>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</si>
  <si>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</si>
  <si>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</si>
  <si>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</si>
  <si>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</si>
  <si>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</si>
  <si>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</si>
  <si>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</si>
  <si>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</si>
  <si>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</si>
  <si>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</si>
  <si>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</si>
  <si>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</si>
  <si>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</si>
  <si>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</si>
  <si>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</si>
  <si>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</si>
  <si>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</si>
  <si>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</si>
  <si>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</si>
  <si>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</si>
  <si>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</si>
  <si>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</si>
  <si>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</si>
  <si>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</si>
  <si>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</si>
  <si>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</si>
  <si>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</si>
  <si>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</si>
  <si>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</si>
  <si>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</si>
  <si>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</si>
  <si>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</si>
  <si>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</si>
  <si>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</si>
  <si>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</si>
  <si>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</si>
  <si>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</si>
  <si>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</si>
  <si>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</si>
  <si>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</si>
  <si>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</si>
  <si>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</si>
  <si>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</si>
  <si>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</si>
  <si>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</si>
  <si>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</si>
  <si>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</si>
  <si>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</si>
  <si>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</si>
  <si>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</si>
  <si>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</si>
  <si>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</si>
  <si>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</si>
  <si>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</si>
  <si>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</si>
  <si>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</si>
  <si>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</si>
  <si>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</si>
  <si>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</si>
  <si>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</si>
  <si>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</si>
  <si>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</si>
  <si>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</si>
  <si>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</si>
  <si>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</si>
  <si>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</si>
  <si>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</si>
  <si>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</si>
  <si>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</si>
  <si>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</si>
  <si>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</si>
  <si>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</si>
  <si>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</si>
  <si>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</si>
  <si>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</si>
  <si>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</si>
  <si>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</si>
  <si>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</si>
  <si>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</si>
  <si>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</si>
  <si>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</si>
  <si>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</si>
  <si>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</si>
  <si>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</si>
  <si>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</si>
  <si>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</si>
  <si>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</si>
  <si>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</si>
  <si>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</si>
  <si>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</si>
  <si>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</si>
  <si>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</si>
  <si>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</si>
  <si>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</si>
  <si>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</si>
  <si>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</si>
  <si>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</si>
  <si>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</si>
  <si>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</si>
  <si>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</si>
  <si>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</si>
  <si>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</si>
  <si>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</si>
  <si>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</si>
  <si>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</si>
  <si>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</si>
  <si>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</si>
  <si>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</si>
  <si>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</si>
  <si>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</si>
  <si>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</si>
  <si>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</si>
  <si>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</si>
  <si>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</si>
  <si>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</si>
  <si>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</si>
  <si>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</si>
  <si>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</si>
  <si>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</si>
  <si>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</si>
  <si>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</si>
  <si>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</si>
  <si>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</si>
  <si>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</si>
  <si>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</si>
  <si>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</si>
  <si>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</si>
  <si>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</si>
  <si>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</si>
  <si>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</si>
  <si>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</si>
  <si>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</si>
  <si>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</si>
  <si>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</si>
  <si>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</si>
  <si>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</si>
  <si>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</si>
  <si>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</si>
  <si>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</si>
  <si>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</si>
  <si>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</si>
  <si>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</si>
  <si>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</si>
  <si>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</si>
  <si>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</si>
  <si>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</si>
  <si>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</si>
  <si>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</si>
  <si>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</si>
  <si>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</si>
  <si>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</si>
  <si>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</si>
  <si>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</si>
  <si>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</si>
  <si>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</si>
  <si>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</si>
  <si>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</si>
  <si>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</si>
  <si>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</si>
  <si>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</si>
  <si>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</si>
  <si>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</si>
  <si>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</si>
  <si>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</si>
  <si>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</si>
  <si>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</si>
  <si>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</si>
  <si>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</si>
  <si>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</si>
  <si>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</si>
  <si>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</si>
  <si>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</si>
  <si>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</si>
  <si>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</si>
  <si>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</si>
  <si>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</si>
  <si>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</si>
  <si>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</si>
  <si>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</si>
  <si>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</si>
  <si>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</si>
  <si>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</si>
  <si>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</si>
  <si>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</si>
  <si>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</si>
  <si>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</si>
  <si>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</si>
  <si>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</si>
  <si>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</si>
  <si>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</si>
  <si>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</si>
  <si>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</si>
  <si>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</si>
  <si>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</si>
  <si>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</si>
  <si>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</si>
  <si>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</si>
  <si>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</si>
  <si>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</si>
  <si>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</si>
  <si>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</si>
  <si>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</si>
  <si>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</si>
  <si>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</si>
  <si>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</si>
  <si>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</si>
  <si>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</si>
  <si>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</si>
  <si>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</si>
  <si>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</si>
  <si>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</si>
  <si>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</si>
  <si>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</si>
  <si>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</si>
  <si>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</si>
  <si>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</si>
  <si>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</si>
  <si>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</si>
  <si>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</si>
  <si>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</si>
  <si>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</si>
  <si>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</si>
  <si>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</si>
  <si>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</si>
  <si>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</si>
  <si>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</si>
  <si>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</si>
  <si>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</si>
  <si>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</si>
  <si>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</si>
  <si>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</si>
  <si>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</si>
  <si>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</si>
  <si>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</si>
  <si>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</si>
  <si>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</si>
  <si>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</si>
  <si>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</si>
  <si>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</si>
  <si>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</si>
  <si>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</si>
  <si>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</si>
  <si>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</si>
  <si>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</si>
  <si>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</si>
  <si>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</si>
  <si>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</si>
  <si>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</si>
  <si>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</si>
  <si>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</si>
  <si>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</si>
  <si>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</si>
  <si>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</si>
  <si>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</si>
  <si>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</si>
  <si>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</si>
  <si>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</si>
  <si>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</si>
  <si>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</si>
  <si>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</si>
  <si>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</si>
  <si>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</si>
  <si>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</si>
  <si>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</si>
  <si>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</si>
  <si>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</si>
  <si>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</si>
  <si>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</si>
  <si>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</si>
  <si>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</si>
  <si>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</si>
  <si>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</si>
  <si>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</si>
  <si>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</si>
  <si>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</si>
  <si>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</si>
  <si>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</si>
  <si>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</si>
  <si>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</si>
  <si>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</si>
  <si>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</si>
  <si>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</si>
  <si>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</si>
  <si>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</si>
  <si>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</si>
  <si>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</si>
  <si>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</si>
  <si>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</si>
  <si>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</si>
  <si>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</si>
  <si>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</si>
  <si>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</si>
  <si>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</si>
  <si>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</si>
  <si>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</si>
  <si>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</si>
  <si>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</si>
  <si>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</si>
  <si>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</si>
  <si>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</si>
  <si>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</si>
  <si>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</si>
  <si>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</si>
  <si>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</si>
  <si>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</si>
  <si>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</si>
  <si>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</si>
  <si>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</si>
  <si>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</si>
  <si>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</si>
  <si>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</si>
  <si>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</si>
  <si>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</si>
  <si>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</si>
  <si>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</si>
  <si>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</si>
  <si>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</si>
  <si>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</si>
  <si>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</si>
  <si>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</si>
  <si>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</si>
  <si>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</si>
  <si>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</si>
  <si>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</si>
  <si>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</si>
  <si>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</si>
  <si>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</si>
  <si>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</si>
  <si>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</si>
  <si>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</si>
  <si>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</si>
  <si>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</si>
  <si>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</si>
  <si>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</si>
  <si>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</si>
  <si>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</si>
  <si>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</si>
  <si>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</si>
  <si>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</si>
  <si>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</si>
  <si>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</si>
  <si>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</si>
  <si>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</si>
  <si>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</si>
  <si>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</si>
  <si>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</si>
  <si>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</si>
  <si>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</si>
  <si>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</si>
  <si>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</si>
  <si>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</si>
  <si>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</si>
  <si>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</si>
  <si>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</si>
  <si>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</si>
  <si>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</si>
  <si>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</si>
  <si>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</si>
  <si>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</si>
  <si>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</si>
  <si>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</si>
  <si>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</si>
  <si>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</si>
  <si>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</si>
  <si>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</si>
  <si>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</si>
  <si>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</si>
  <si>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</si>
  <si>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</si>
  <si>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</si>
  <si>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</si>
  <si>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</si>
  <si>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</si>
  <si>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</si>
  <si>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</si>
  <si>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</si>
  <si>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</si>
  <si>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</si>
  <si>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</si>
  <si>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</si>
  <si>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</si>
  <si>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</si>
  <si>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</si>
  <si>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</si>
  <si>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</si>
  <si>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</si>
  <si>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</si>
  <si>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</si>
  <si>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</si>
  <si>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</si>
  <si>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</si>
  <si>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</si>
  <si>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</si>
  <si>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</si>
  <si>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</si>
  <si>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</si>
  <si>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</si>
  <si>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</si>
  <si>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</si>
  <si>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</si>
  <si>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</si>
  <si>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</si>
  <si>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</si>
  <si>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</si>
  <si>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</si>
  <si>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</si>
  <si>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</si>
  <si>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</si>
  <si>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</si>
  <si>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</si>
  <si>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</si>
  <si>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</si>
  <si>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</si>
  <si>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</si>
  <si>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</si>
  <si>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</si>
  <si>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</si>
  <si>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</si>
  <si>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</si>
  <si>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</si>
  <si>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</si>
  <si>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</si>
  <si>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</si>
  <si>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</si>
  <si>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</si>
  <si>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</si>
  <si>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</si>
  <si>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</si>
  <si>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</si>
  <si>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</si>
  <si>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</si>
  <si>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</si>
  <si>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</si>
  <si>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</si>
  <si>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</si>
  <si>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</si>
  <si>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</si>
  <si>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</si>
  <si>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</si>
  <si>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</si>
  <si>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</si>
  <si>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</si>
  <si>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</si>
  <si>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</si>
  <si>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</si>
  <si>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</si>
  <si>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</si>
  <si>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</si>
  <si>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</si>
  <si>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</si>
  <si>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</si>
  <si>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</si>
  <si>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</si>
  <si>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</si>
  <si>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</si>
  <si>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</si>
  <si>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</si>
  <si>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</si>
  <si>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</si>
  <si>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</si>
  <si>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</si>
  <si>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</si>
  <si>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</si>
  <si>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</si>
  <si>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</si>
  <si>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</si>
  <si>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</si>
  <si>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</si>
  <si>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</si>
  <si>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</si>
  <si>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</si>
  <si>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</si>
  <si>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</si>
  <si>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</si>
  <si>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</si>
  <si>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</si>
  <si>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</si>
  <si>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</si>
  <si>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</si>
  <si>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</si>
  <si>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</si>
  <si>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</si>
  <si>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</si>
  <si>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</si>
  <si>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</si>
  <si>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</si>
  <si>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</si>
  <si>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</si>
  <si>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</si>
  <si>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</si>
  <si>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</si>
  <si>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</si>
  <si>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</si>
  <si>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</si>
  <si>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</si>
  <si>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</si>
  <si>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</si>
  <si>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</si>
  <si>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</si>
  <si>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</si>
  <si>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</si>
  <si>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</si>
  <si>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</si>
  <si>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</si>
  <si>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</si>
  <si>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</si>
  <si>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</si>
  <si>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</si>
  <si>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</si>
  <si>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</si>
  <si>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</si>
  <si>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</si>
  <si>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</si>
  <si>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</si>
  <si>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</si>
  <si>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</si>
  <si>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</si>
  <si>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</si>
  <si>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</si>
  <si>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</si>
  <si>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</si>
  <si>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</si>
  <si>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</si>
  <si>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</si>
  <si>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</si>
  <si>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</si>
  <si>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</si>
  <si>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</si>
  <si>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</si>
  <si>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</si>
  <si>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</si>
  <si>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</si>
  <si>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</si>
  <si>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</si>
  <si>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</si>
  <si>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</si>
  <si>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</si>
  <si>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</si>
  <si>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</si>
  <si>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</si>
  <si>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</si>
  <si>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</si>
  <si>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</si>
  <si>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</si>
  <si>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</si>
  <si>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</si>
  <si>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</si>
  <si>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</si>
  <si>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</si>
  <si>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</si>
  <si>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</si>
  <si>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</si>
  <si>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</si>
  <si>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</si>
  <si>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</si>
  <si>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</si>
  <si>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</si>
  <si>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</si>
  <si>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</si>
  <si>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</si>
  <si>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</si>
  <si>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</si>
  <si>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</si>
  <si>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</si>
  <si>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</si>
  <si>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</si>
  <si>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</si>
  <si>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</si>
  <si>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</si>
  <si>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</si>
  <si>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</si>
  <si>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</si>
  <si>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</si>
  <si>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</si>
  <si>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</si>
  <si>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</si>
  <si>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</si>
  <si>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</si>
  <si>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</si>
  <si>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</si>
  <si>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</si>
  <si>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</si>
  <si>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</si>
  <si>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</si>
  <si>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</si>
  <si>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</si>
  <si>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</si>
  <si>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</si>
  <si>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</si>
  <si>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</si>
  <si>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</si>
  <si>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</si>
  <si>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</si>
  <si>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</si>
  <si>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</si>
  <si>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</si>
  <si>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</si>
  <si>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</si>
  <si>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</si>
  <si>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</si>
  <si>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</si>
  <si>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</si>
  <si>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</si>
  <si>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</si>
  <si>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</si>
  <si>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</si>
  <si>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</si>
  <si>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</si>
  <si>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</si>
  <si>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</si>
  <si>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</si>
  <si>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</si>
  <si>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</si>
  <si>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</si>
  <si>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</si>
  <si>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</si>
  <si>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</si>
  <si>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</si>
  <si>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</si>
  <si>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</si>
  <si>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</si>
  <si>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</si>
  <si>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</si>
  <si>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</si>
  <si>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</si>
  <si>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</si>
  <si>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</si>
  <si>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</si>
  <si>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</si>
  <si>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</si>
  <si>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</si>
  <si>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</si>
  <si>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</si>
  <si>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</si>
  <si>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</si>
  <si>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</si>
  <si>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</si>
  <si>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</si>
  <si>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</si>
  <si>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</si>
  <si>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</si>
  <si>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</si>
  <si>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</si>
  <si>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</si>
  <si>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</si>
  <si>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</si>
  <si>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</si>
  <si>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</si>
  <si>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</si>
  <si>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</si>
  <si>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</si>
  <si>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</si>
  <si>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</si>
  <si>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</si>
  <si>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</si>
  <si>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</si>
  <si>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</si>
  <si>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</si>
  <si>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</si>
  <si>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</si>
  <si>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</si>
  <si>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</si>
  <si>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</si>
  <si>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</si>
  <si>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</si>
  <si>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</si>
  <si>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</si>
  <si>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</si>
  <si>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</si>
  <si>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</si>
  <si>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</si>
  <si>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</si>
  <si>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</si>
  <si>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</si>
  <si>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</si>
  <si>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</si>
  <si>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</si>
  <si>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</si>
  <si>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</si>
  <si>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</si>
  <si>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</si>
  <si>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</si>
  <si>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</si>
  <si>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</si>
  <si>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</si>
  <si>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</si>
  <si>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</si>
  <si>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</si>
  <si>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</si>
  <si>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</si>
  <si>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</si>
  <si>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</si>
  <si>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</si>
  <si>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</si>
  <si>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</si>
  <si>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</si>
  <si>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</si>
  <si>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</si>
  <si>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</si>
  <si>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</si>
  <si>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</si>
  <si>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</si>
  <si>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</si>
  <si>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</si>
  <si>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</si>
  <si>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</si>
  <si>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</si>
  <si>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</si>
  <si>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</si>
  <si>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</si>
  <si>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</si>
  <si>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</si>
  <si>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</si>
  <si>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</si>
  <si>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</si>
  <si>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</si>
  <si>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</si>
  <si>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</si>
  <si>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</si>
  <si>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</si>
  <si>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</si>
  <si>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</si>
  <si>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</si>
  <si>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</si>
  <si>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</si>
  <si>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</si>
  <si>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</si>
  <si>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</si>
  <si>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</si>
  <si>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</si>
  <si>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</si>
  <si>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</si>
  <si>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</si>
  <si>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</si>
  <si>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</si>
  <si>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</si>
  <si>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</si>
  <si>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</si>
  <si>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</si>
  <si>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</si>
  <si>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</si>
  <si>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</si>
  <si>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</si>
  <si>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</si>
  <si>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</si>
  <si>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</si>
  <si>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</si>
  <si>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</si>
  <si>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</si>
  <si>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</si>
  <si>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</si>
  <si>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</si>
  <si>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</si>
  <si>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</si>
  <si>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</si>
  <si>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</si>
  <si>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</si>
  <si>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</si>
  <si>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</si>
  <si>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</si>
  <si>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</si>
  <si>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</si>
  <si>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</si>
  <si>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</si>
  <si>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</si>
  <si>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</si>
  <si>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</si>
  <si>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</si>
  <si>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</si>
  <si>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</si>
  <si>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</si>
  <si>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</si>
  <si>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</si>
  <si>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</si>
  <si>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</si>
  <si>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</si>
  <si>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</si>
  <si>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</si>
  <si>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</si>
  <si>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</si>
  <si>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</si>
  <si>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</si>
  <si>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</si>
  <si>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</si>
  <si>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</si>
  <si>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</si>
  <si>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</si>
  <si>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</si>
  <si>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</si>
  <si>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</si>
  <si>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</si>
  <si>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</si>
  <si>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</si>
  <si>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</si>
  <si>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</si>
  <si>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</si>
  <si>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</si>
  <si>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</si>
  <si>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</si>
  <si>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</si>
  <si>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</si>
  <si>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</si>
  <si>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</si>
  <si>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</si>
  <si>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</si>
  <si>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</si>
  <si>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</si>
  <si>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</si>
  <si>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</si>
  <si>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</si>
  <si>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</si>
  <si>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</si>
  <si>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</si>
  <si>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</si>
  <si>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</si>
  <si>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</si>
  <si>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</si>
  <si>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</si>
  <si>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</si>
  <si>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</si>
  <si>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</si>
  <si>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</si>
  <si>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</si>
  <si>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</si>
  <si>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</si>
  <si>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</si>
  <si>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</si>
  <si>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</si>
  <si>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</si>
  <si>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</si>
  <si>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</si>
  <si>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</si>
  <si>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</si>
  <si>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</si>
  <si>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</si>
  <si>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</si>
  <si>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</si>
  <si>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</si>
  <si>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</si>
  <si>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</si>
  <si>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</si>
  <si>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</si>
  <si>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</si>
  <si>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</si>
  <si>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</si>
  <si>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</si>
  <si>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</si>
  <si>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</si>
  <si>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</si>
  <si>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</si>
  <si>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</si>
  <si>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</si>
  <si>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</si>
  <si>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</si>
  <si>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</si>
  <si>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</si>
  <si>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</si>
  <si>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</si>
  <si>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</si>
  <si>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</si>
  <si>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</si>
  <si>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</si>
  <si>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</si>
  <si>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</si>
  <si>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</si>
  <si>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</si>
  <si>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</si>
  <si>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</si>
  <si>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</si>
  <si>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</si>
  <si>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</si>
  <si>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</si>
  <si>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</si>
  <si>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</si>
  <si>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</si>
  <si>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</si>
  <si>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</si>
  <si>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</si>
  <si>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</si>
  <si>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</si>
  <si>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</si>
  <si>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</si>
  <si>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</si>
  <si>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</si>
  <si>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</si>
  <si>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</si>
  <si>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</si>
  <si>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</si>
  <si>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</si>
  <si>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</si>
  <si>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</si>
  <si>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</si>
  <si>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</si>
  <si>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</si>
  <si>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</si>
  <si>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</si>
  <si>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</si>
  <si>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</si>
  <si>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</si>
  <si>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</si>
  <si>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</si>
  <si>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</si>
  <si>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</si>
  <si>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</si>
  <si>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</si>
  <si>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</si>
  <si>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</si>
  <si>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</si>
  <si>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</si>
  <si>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</si>
  <si>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</si>
  <si>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</si>
  <si>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</si>
  <si>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</si>
  <si>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</si>
  <si>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</si>
  <si>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</si>
  <si>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</si>
  <si>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</si>
  <si>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</si>
  <si>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</si>
  <si>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</si>
  <si>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</si>
  <si>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</si>
  <si>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</si>
  <si>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</si>
  <si>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</si>
  <si>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</si>
  <si>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</si>
  <si>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</si>
  <si>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</si>
  <si>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</si>
  <si>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</si>
  <si>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</si>
  <si>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</si>
  <si>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</si>
  <si>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</si>
  <si>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</si>
  <si>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</si>
  <si>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</si>
  <si>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</si>
  <si>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</si>
  <si>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</si>
  <si>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</si>
  <si>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</si>
  <si>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</si>
  <si>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</si>
  <si>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</si>
  <si>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</si>
  <si>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</si>
  <si>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</si>
  <si>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</si>
  <si>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</si>
  <si>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</si>
  <si>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</si>
  <si>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</si>
  <si>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</si>
  <si>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</si>
  <si>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</si>
  <si>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</si>
  <si>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</si>
  <si>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</si>
  <si>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</si>
  <si>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</si>
  <si>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</si>
  <si>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</si>
  <si>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</si>
  <si>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</si>
  <si>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</si>
  <si>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</si>
  <si>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</si>
  <si>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</si>
  <si>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</si>
  <si>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</si>
  <si>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</si>
  <si>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</si>
  <si>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</si>
  <si>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</si>
  <si>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</si>
  <si>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</si>
  <si>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</si>
  <si>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</si>
  <si>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</si>
  <si>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</si>
  <si>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</si>
  <si>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</si>
  <si>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</si>
  <si>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</si>
  <si>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</si>
  <si>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</si>
  <si>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</si>
  <si>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</si>
  <si>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</si>
  <si>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</si>
  <si>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</si>
  <si>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</si>
  <si>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</si>
  <si>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</si>
  <si>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</si>
  <si>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</si>
  <si>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</si>
  <si>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</si>
  <si>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</si>
  <si>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</si>
  <si>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</si>
  <si>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</si>
  <si>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</si>
  <si>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</si>
  <si>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</si>
  <si>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</si>
  <si>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</si>
  <si>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</si>
  <si>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</si>
  <si>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</si>
  <si>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</si>
  <si>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</si>
  <si>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</si>
  <si>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</si>
  <si>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</si>
  <si>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</si>
  <si>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</si>
  <si>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</si>
  <si>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</si>
  <si>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</si>
  <si>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</si>
  <si>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</si>
  <si>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</si>
  <si>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</si>
  <si>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</si>
  <si>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</si>
  <si>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</si>
  <si>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</si>
  <si>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</si>
  <si>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</si>
  <si>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</si>
  <si>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</si>
  <si>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</si>
  <si>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</si>
  <si>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</si>
  <si>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</si>
  <si>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</si>
  <si>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</si>
  <si>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</si>
  <si>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</si>
  <si>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</si>
  <si>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</si>
  <si>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</si>
  <si>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</si>
  <si>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</si>
  <si>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</si>
  <si>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</si>
  <si>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</si>
  <si>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</si>
  <si>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</si>
  <si>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</si>
  <si>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</si>
  <si>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</si>
  <si>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</si>
  <si>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</si>
  <si>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</si>
  <si>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</si>
  <si>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</si>
  <si>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</si>
  <si>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</si>
  <si>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</si>
  <si>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</si>
  <si>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</si>
  <si>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</si>
  <si>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</si>
  <si>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</si>
  <si>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</si>
  <si>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</si>
  <si>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</si>
  <si>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</si>
  <si>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</si>
  <si>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</si>
  <si>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</si>
  <si>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</si>
  <si>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</si>
  <si>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</si>
  <si>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</si>
  <si>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</si>
  <si>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</si>
  <si>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</si>
  <si>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</si>
  <si>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</si>
  <si>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</si>
  <si>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</si>
  <si>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</si>
  <si>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</si>
  <si>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</si>
  <si>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</si>
  <si>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</si>
  <si>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</si>
  <si>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</si>
  <si>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</si>
  <si>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</si>
  <si>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</si>
  <si>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</si>
  <si>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</si>
  <si>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</si>
  <si>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</si>
  <si>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</si>
  <si>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</si>
  <si>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</si>
  <si>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</si>
  <si>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</si>
  <si>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</si>
  <si>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</si>
  <si>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</si>
  <si>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</si>
  <si>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</si>
  <si>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</si>
  <si>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</si>
  <si>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</si>
  <si>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</si>
  <si>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</si>
  <si>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</si>
  <si>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</si>
  <si>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</si>
  <si>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</si>
  <si>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</si>
  <si>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</si>
  <si>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</si>
  <si>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</si>
  <si>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</si>
  <si>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</si>
  <si>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</si>
  <si>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</si>
  <si>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</si>
  <si>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</si>
  <si>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</si>
  <si>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</si>
  <si>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</si>
  <si>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</si>
  <si>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</si>
  <si>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</si>
  <si>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</si>
  <si>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</si>
  <si>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</si>
  <si>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</si>
  <si>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</si>
  <si>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</si>
  <si>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</si>
  <si>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</si>
  <si>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</si>
  <si>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</si>
  <si>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</si>
  <si>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</si>
  <si>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</si>
  <si>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</si>
  <si>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</si>
  <si>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</si>
  <si>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</si>
  <si>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</si>
  <si>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</si>
  <si>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</si>
  <si>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</si>
  <si>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</si>
  <si>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</si>
  <si>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</si>
  <si>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</si>
  <si>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</si>
  <si>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</si>
  <si>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</si>
  <si>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</si>
  <si>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</si>
  <si>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</si>
  <si>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</si>
  <si>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</si>
  <si>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</si>
  <si>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</si>
  <si>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</si>
  <si>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</si>
  <si>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</si>
  <si>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</si>
  <si>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</si>
  <si>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</si>
  <si>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</si>
  <si>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</si>
  <si>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</si>
  <si>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</si>
  <si>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</si>
  <si>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</si>
  <si>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</si>
  <si>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</si>
  <si>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</si>
  <si>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</si>
  <si>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</si>
  <si>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</si>
  <si>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</si>
  <si>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</si>
  <si>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</si>
  <si>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</si>
  <si>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</si>
  <si>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</si>
  <si>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</si>
  <si>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</si>
  <si>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</si>
  <si>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</si>
  <si>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</si>
  <si>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</si>
  <si>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</si>
  <si>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</si>
  <si>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</si>
  <si>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</si>
  <si>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</si>
  <si>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</si>
  <si>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</si>
  <si>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</si>
  <si>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</si>
  <si>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</si>
  <si>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</si>
  <si>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</si>
  <si>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</si>
  <si>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</si>
  <si>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</si>
  <si>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</si>
  <si>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</si>
  <si>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</si>
  <si>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</si>
  <si>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</si>
  <si>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</si>
  <si>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</si>
  <si>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</si>
  <si>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</si>
  <si>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</si>
  <si>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</si>
  <si>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</si>
  <si>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</si>
  <si>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</si>
  <si>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</si>
  <si>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</si>
  <si>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</si>
  <si>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</si>
  <si>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</si>
  <si>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</si>
  <si>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</si>
  <si>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</si>
  <si>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</si>
  <si>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</si>
  <si>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</si>
  <si>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</si>
  <si>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</si>
  <si>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</si>
  <si>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</si>
  <si>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</si>
  <si>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</si>
  <si>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</si>
  <si>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</si>
  <si>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</si>
  <si>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</si>
  <si>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</si>
  <si>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</si>
  <si>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</si>
  <si>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</si>
  <si>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</si>
  <si>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</si>
  <si>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</si>
  <si>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</si>
  <si>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</si>
  <si>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</si>
  <si>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</si>
  <si>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</si>
  <si>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</si>
  <si>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</si>
  <si>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</si>
  <si>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</si>
  <si>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</si>
  <si>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</si>
  <si>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</si>
  <si>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</si>
  <si>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</si>
  <si>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</si>
  <si>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</si>
  <si>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</si>
  <si>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</si>
  <si>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</si>
  <si>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</si>
  <si>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</si>
  <si>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</si>
  <si>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</si>
  <si>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</si>
  <si>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</si>
  <si>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</si>
  <si>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</si>
  <si>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</si>
  <si>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</si>
  <si>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</si>
  <si>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</si>
  <si>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</si>
  <si>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</si>
  <si>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</si>
  <si>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</si>
  <si>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</si>
  <si>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</si>
  <si>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</si>
  <si>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</si>
  <si>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</si>
  <si>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</si>
  <si>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</si>
  <si>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</si>
  <si>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</si>
  <si>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</si>
  <si>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</si>
  <si>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</si>
  <si>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</si>
  <si>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</si>
  <si>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</si>
  <si>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</si>
  <si>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</si>
  <si>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</si>
  <si>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</si>
  <si>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</si>
  <si>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</si>
  <si>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</si>
  <si>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</si>
  <si>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</si>
  <si>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</si>
  <si>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</si>
  <si>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</si>
  <si>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</si>
  <si>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</si>
  <si>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</si>
  <si>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</si>
  <si>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</si>
  <si>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</si>
  <si>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</si>
  <si>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</si>
  <si>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</si>
  <si>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</si>
  <si>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</si>
  <si>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</si>
  <si>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</si>
  <si>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</si>
  <si>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</si>
  <si>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</si>
  <si>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</si>
  <si>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</si>
  <si>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</si>
  <si>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</si>
  <si>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</si>
  <si>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</si>
  <si>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</si>
  <si>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</si>
  <si>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</si>
  <si>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</si>
  <si>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</si>
  <si>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</si>
  <si>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</si>
  <si>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</si>
  <si>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</si>
  <si>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</si>
  <si>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</si>
  <si>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</si>
  <si>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</si>
  <si>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</si>
  <si>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</si>
  <si>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</si>
  <si>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</si>
  <si>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</si>
  <si>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</si>
  <si>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</si>
  <si>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</si>
  <si>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</si>
  <si>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</si>
  <si>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</si>
  <si>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</si>
  <si>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</si>
  <si>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</si>
  <si>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</si>
  <si>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</si>
  <si>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</si>
  <si>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</si>
  <si>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</si>
  <si>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</si>
  <si>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</si>
  <si>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</si>
  <si>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</si>
  <si>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</si>
  <si>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</si>
  <si>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</si>
  <si>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</si>
  <si>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</si>
  <si>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</si>
  <si>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</si>
  <si>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</si>
  <si>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</si>
  <si>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</si>
  <si>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</si>
  <si>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</si>
  <si>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</si>
  <si>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</si>
  <si>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</si>
  <si>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</si>
  <si>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</si>
  <si>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</si>
  <si>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</si>
  <si>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</si>
  <si>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</si>
  <si>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</si>
  <si>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</si>
  <si>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</si>
  <si>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</si>
  <si>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</si>
  <si>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</si>
  <si>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</si>
  <si>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</si>
  <si>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</si>
  <si>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</si>
  <si>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</si>
  <si>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</si>
  <si>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</si>
  <si>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</si>
  <si>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</si>
  <si>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</si>
  <si>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</si>
  <si>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</si>
  <si>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</si>
  <si>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</si>
  <si>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</si>
  <si>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</si>
  <si>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</si>
  <si>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</si>
  <si>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</si>
  <si>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</si>
  <si>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</si>
  <si>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</si>
  <si>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</si>
  <si>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</si>
  <si>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</si>
  <si>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</si>
  <si>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</si>
  <si>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</si>
  <si>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</si>
  <si>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</si>
  <si>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</si>
  <si>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</si>
  <si>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</si>
  <si>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</si>
  <si>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</si>
  <si>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</si>
  <si>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</si>
  <si>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</si>
  <si>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</si>
  <si>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</si>
  <si>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</si>
  <si>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</si>
  <si>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</si>
  <si>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</si>
  <si>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</si>
  <si>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</si>
  <si>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</si>
  <si>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</si>
  <si>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</si>
  <si>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</si>
  <si>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</si>
  <si>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</si>
  <si>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</si>
  <si>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</si>
  <si>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</si>
  <si>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</si>
  <si>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</si>
  <si>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</si>
  <si>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</si>
  <si>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</si>
  <si>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</si>
  <si>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</si>
  <si>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</si>
  <si>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</si>
  <si>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</si>
  <si>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</si>
  <si>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</si>
  <si>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</si>
  <si>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</si>
  <si>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</si>
  <si>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</si>
  <si>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</si>
  <si>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</si>
  <si>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</si>
  <si>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</si>
  <si>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</si>
  <si>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</si>
  <si>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</si>
  <si>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</si>
  <si>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</si>
  <si>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</si>
  <si>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</si>
  <si>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</si>
  <si>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</si>
  <si>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</si>
  <si>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</si>
  <si>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</si>
  <si>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</si>
  <si>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</si>
  <si>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</si>
  <si>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</si>
  <si>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</si>
  <si>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</si>
  <si>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</si>
  <si>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</si>
  <si>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</si>
  <si>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</si>
  <si>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</si>
  <si>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</si>
  <si>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</si>
  <si>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</si>
  <si>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</si>
  <si>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</si>
  <si>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</si>
  <si>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</si>
  <si>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</si>
  <si>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</si>
  <si>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</si>
  <si>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</si>
  <si>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</si>
  <si>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</si>
  <si>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</si>
  <si>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</si>
  <si>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</si>
  <si>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</si>
  <si>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</si>
  <si>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</si>
  <si>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</si>
  <si>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</si>
  <si>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</si>
  <si>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</si>
  <si>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</si>
  <si>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</si>
  <si>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</si>
  <si>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</si>
  <si>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</si>
  <si>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</si>
  <si>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</si>
  <si>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</si>
  <si>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</si>
  <si>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</si>
  <si>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</si>
  <si>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</si>
  <si>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</si>
  <si>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</si>
  <si>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</si>
  <si>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</si>
  <si>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</si>
  <si>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</si>
  <si>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</si>
  <si>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</si>
  <si>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</si>
  <si>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</si>
  <si>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</si>
  <si>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</si>
  <si>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</si>
  <si>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</si>
  <si>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</si>
  <si>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</si>
  <si>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</si>
  <si>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</si>
  <si>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</si>
  <si>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</si>
  <si>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</si>
  <si>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</si>
  <si>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</si>
  <si>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</si>
  <si>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</si>
  <si>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</si>
  <si>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</si>
  <si>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</si>
  <si>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</si>
  <si>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</si>
  <si>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</si>
  <si>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</si>
  <si>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</si>
  <si>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</si>
  <si>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</si>
  <si>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</si>
  <si>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</si>
  <si>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</si>
  <si>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</si>
  <si>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</si>
  <si>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</si>
  <si>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</si>
  <si>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</si>
  <si>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</si>
  <si>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</si>
  <si>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</si>
  <si>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</si>
  <si>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</si>
  <si>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</si>
  <si>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</si>
  <si>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</si>
  <si>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</si>
  <si>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</si>
  <si>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</si>
  <si>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</si>
  <si>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</si>
  <si>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</si>
  <si>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</si>
  <si>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</si>
  <si>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</si>
  <si>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</si>
  <si>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</si>
  <si>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</si>
  <si>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</si>
  <si>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</si>
  <si>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</si>
  <si>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</si>
  <si>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</si>
  <si>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</si>
  <si>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</si>
  <si>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</si>
  <si>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</si>
  <si>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</si>
  <si>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</si>
  <si>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</si>
  <si>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</si>
  <si>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</si>
  <si>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</si>
  <si>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</si>
  <si>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</si>
  <si>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</si>
  <si>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</si>
  <si>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</si>
  <si>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</si>
  <si>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</si>
  <si>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</si>
  <si>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</si>
  <si>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</si>
  <si>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</si>
  <si>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</si>
  <si>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</si>
  <si>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</si>
  <si>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</si>
  <si>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</si>
  <si>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</si>
  <si>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</si>
  <si>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</si>
  <si>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</si>
  <si>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</si>
  <si>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</si>
  <si>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</si>
  <si>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</si>
  <si>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</si>
  <si>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</si>
  <si>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</si>
  <si>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</si>
  <si>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</si>
  <si>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</si>
  <si>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</si>
  <si>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</si>
  <si>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</si>
  <si>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</si>
  <si>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</si>
  <si>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</si>
  <si>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</si>
  <si>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</si>
  <si>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</si>
  <si>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</si>
  <si>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</si>
  <si>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</si>
  <si>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</si>
  <si>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</si>
  <si>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</si>
  <si>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</si>
  <si>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</si>
  <si>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</si>
  <si>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</si>
  <si>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</si>
  <si>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</si>
  <si>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</si>
  <si>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</si>
  <si>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</si>
  <si>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</si>
  <si>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</si>
  <si>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</si>
  <si>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</si>
  <si>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</si>
  <si>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</si>
  <si>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</si>
  <si>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</si>
  <si>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</si>
  <si>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</si>
  <si>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</si>
  <si>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</si>
  <si>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</si>
  <si>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</si>
  <si>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</si>
  <si>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</si>
  <si>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</si>
  <si>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</si>
  <si>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</si>
  <si>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</si>
  <si>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</si>
  <si>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</si>
  <si>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</si>
  <si>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</si>
  <si>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</si>
  <si>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</si>
  <si>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</si>
  <si>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</si>
  <si>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</si>
  <si>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</si>
  <si>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</si>
  <si>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</si>
  <si>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</si>
  <si>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</si>
  <si>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</si>
  <si>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</si>
  <si>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</si>
  <si>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</si>
  <si>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</si>
  <si>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</si>
  <si>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</si>
  <si>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</si>
  <si>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</si>
  <si>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</si>
  <si>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</si>
  <si>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</si>
  <si>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</si>
  <si>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</si>
  <si>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</si>
  <si>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</si>
  <si>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</si>
  <si>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</si>
  <si>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</si>
  <si>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</si>
  <si>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</si>
  <si>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</si>
  <si>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</si>
  <si>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</si>
  <si>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</si>
  <si>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</si>
  <si>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</si>
  <si>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</si>
  <si>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</si>
  <si>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</si>
  <si>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</si>
  <si>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</si>
  <si>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</si>
  <si>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</si>
  <si>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</si>
  <si>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</si>
  <si>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</si>
  <si>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</si>
  <si>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</si>
  <si>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</si>
  <si>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</si>
  <si>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</si>
  <si>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</si>
  <si>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</si>
  <si>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</si>
  <si>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</si>
  <si>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</si>
  <si>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</si>
  <si>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</si>
  <si>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</si>
  <si>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</si>
  <si>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</si>
  <si>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</si>
  <si>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</si>
  <si>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</si>
  <si>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</si>
  <si>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</si>
  <si>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</si>
  <si>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</si>
  <si>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</si>
  <si>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</si>
  <si>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</si>
  <si>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</si>
  <si>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</si>
  <si>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</si>
  <si>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</si>
  <si>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</si>
  <si>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</si>
  <si>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</si>
  <si>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</si>
  <si>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</si>
  <si>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</si>
  <si>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</si>
  <si>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</si>
  <si>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</si>
  <si>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</si>
  <si>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</si>
  <si>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</si>
  <si>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</si>
  <si>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</si>
  <si>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</si>
  <si>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</si>
  <si>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</si>
  <si>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</si>
  <si>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</si>
  <si>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</si>
  <si>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</si>
  <si>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</si>
  <si>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</si>
  <si>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</si>
  <si>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</si>
  <si>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</si>
  <si>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</si>
  <si>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</si>
  <si>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</si>
  <si>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</si>
  <si>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</si>
  <si>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</si>
  <si>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</si>
  <si>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</si>
  <si>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</si>
  <si>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</si>
  <si>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</si>
  <si>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</si>
  <si>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</si>
  <si>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</si>
  <si>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</si>
  <si>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</si>
  <si>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</si>
  <si>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</si>
  <si>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</si>
  <si>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</si>
  <si>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</si>
  <si>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</si>
  <si>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</si>
  <si>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</si>
  <si>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</si>
  <si>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</si>
  <si>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</si>
  <si>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</si>
  <si>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</si>
  <si>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</si>
  <si>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</si>
  <si>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</si>
  <si>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</si>
  <si>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</si>
  <si>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</si>
  <si>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</si>
  <si>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</si>
  <si>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</si>
  <si>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</si>
  <si>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</si>
  <si>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</si>
  <si>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</si>
  <si>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</si>
  <si>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</si>
  <si>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</si>
  <si>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</si>
  <si>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</si>
  <si>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</si>
  <si>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</si>
  <si>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</si>
  <si>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</si>
  <si>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</si>
  <si>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</si>
  <si>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</si>
  <si>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</si>
  <si>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</si>
  <si>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</si>
  <si>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</si>
  <si>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</si>
  <si>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</si>
  <si>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</si>
  <si>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</si>
  <si>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</si>
  <si>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</si>
  <si>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</si>
  <si>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</si>
  <si>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</si>
  <si>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</si>
  <si>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</si>
  <si>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</si>
  <si>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</si>
  <si>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</si>
  <si>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</si>
  <si>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</si>
  <si>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</si>
  <si>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</si>
  <si>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</si>
  <si>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</si>
  <si>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</si>
  <si>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</si>
  <si>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</si>
  <si>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</si>
  <si>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</si>
  <si>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</si>
  <si>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</si>
  <si>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</si>
  <si>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</si>
  <si>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</si>
  <si>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</si>
  <si>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</si>
  <si>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</si>
  <si>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</si>
  <si>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</si>
  <si>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</si>
  <si>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</si>
  <si>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</si>
  <si>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</si>
  <si>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</si>
  <si>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</si>
  <si>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</si>
  <si>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</si>
  <si>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</si>
  <si>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</si>
  <si>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</si>
  <si>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</si>
  <si>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</si>
  <si>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</si>
  <si>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</si>
  <si>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</si>
  <si>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</si>
  <si>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</si>
  <si>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</si>
  <si>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</si>
  <si>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</si>
  <si>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</si>
  <si>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</si>
  <si>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</si>
  <si>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</si>
  <si>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</si>
  <si>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</si>
  <si>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</si>
  <si>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</si>
  <si>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</si>
  <si>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</si>
  <si>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</si>
  <si>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</si>
  <si>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</si>
  <si>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</si>
  <si>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</si>
  <si>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</si>
  <si>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</si>
  <si>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</si>
  <si>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</si>
  <si>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</si>
  <si>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</si>
  <si>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</si>
  <si>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</si>
  <si>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</si>
  <si>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</si>
  <si>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</si>
  <si>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</si>
  <si>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</si>
  <si>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</si>
  <si>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</si>
  <si>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</si>
  <si>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</si>
  <si>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</si>
  <si>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</si>
  <si>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</si>
  <si>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</si>
  <si>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</si>
  <si>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</si>
  <si>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</si>
  <si>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</si>
  <si>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</si>
  <si>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</si>
  <si>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</si>
  <si>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</si>
  <si>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</si>
  <si>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</si>
  <si>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</si>
  <si>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</si>
  <si>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</si>
  <si>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</si>
  <si>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</si>
  <si>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</si>
  <si>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</si>
  <si>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</si>
  <si>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</si>
  <si>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</si>
  <si>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</si>
  <si>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</si>
  <si>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</si>
  <si>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</si>
  <si>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</si>
  <si>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</si>
  <si>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</si>
  <si>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</si>
  <si>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</si>
  <si>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</si>
  <si>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</si>
  <si>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</si>
  <si>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</si>
  <si>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</si>
  <si>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</si>
  <si>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</si>
  <si>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</si>
  <si>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</si>
  <si>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</si>
  <si>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</si>
  <si>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</si>
  <si>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</si>
  <si>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</si>
  <si>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</si>
  <si>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</si>
  <si>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</si>
  <si>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</si>
  <si>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</si>
  <si>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</si>
  <si>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</si>
  <si>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</si>
  <si>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</si>
  <si>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</si>
  <si>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</si>
  <si>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</si>
  <si>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</si>
  <si>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</si>
  <si>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</si>
  <si>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</si>
  <si>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</si>
  <si>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</si>
  <si>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</si>
  <si>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</si>
  <si>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</si>
  <si>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</si>
  <si>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</si>
  <si>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</si>
  <si>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</si>
  <si>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</si>
  <si>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</si>
  <si>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</si>
  <si>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</si>
  <si>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</si>
  <si>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</si>
  <si>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</si>
  <si>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</si>
  <si>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</si>
  <si>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</si>
  <si>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</si>
  <si>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</si>
  <si>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</si>
  <si>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</si>
  <si>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</si>
  <si>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</si>
  <si>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</si>
  <si>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</si>
  <si>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</si>
  <si>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</si>
  <si>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</si>
  <si>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</si>
  <si>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</si>
  <si>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</si>
  <si>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</si>
  <si>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</si>
  <si>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</si>
  <si>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</si>
  <si>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</si>
  <si>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</si>
  <si>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</si>
  <si>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</si>
  <si>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</si>
  <si>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</si>
  <si>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</si>
  <si>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</si>
  <si>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</si>
  <si>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</si>
  <si>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</si>
  <si>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</si>
  <si>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</si>
  <si>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</si>
  <si>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</si>
  <si>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</si>
  <si>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</si>
  <si>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</si>
  <si>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</si>
  <si>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</si>
  <si>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</si>
  <si>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</si>
  <si>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</si>
  <si>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</si>
  <si>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</si>
  <si>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</si>
  <si>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</si>
  <si>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</si>
  <si>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</si>
  <si>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</si>
  <si>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</si>
  <si>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</si>
  <si>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</si>
  <si>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</si>
  <si>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</si>
  <si>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</si>
  <si>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</si>
  <si>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</si>
  <si>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</si>
  <si>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</si>
  <si>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</si>
  <si>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</si>
  <si>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</si>
  <si>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</si>
  <si>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</si>
  <si>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</si>
  <si>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</si>
  <si>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</si>
  <si>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</si>
  <si>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</si>
  <si>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</si>
  <si>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</si>
  <si>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</si>
  <si>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</si>
  <si>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</si>
  <si>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</si>
  <si>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</si>
  <si>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</si>
  <si>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</si>
  <si>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</si>
  <si>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</si>
  <si>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</si>
  <si>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</si>
  <si>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</si>
  <si>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</si>
  <si>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</si>
  <si>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</si>
  <si>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</si>
  <si>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</si>
  <si>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</si>
  <si>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</si>
  <si>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</si>
  <si>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</si>
  <si>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</si>
  <si>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</si>
  <si>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</si>
  <si>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</si>
  <si>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</si>
  <si>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</si>
  <si>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</si>
  <si>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</si>
  <si>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</si>
  <si>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</si>
  <si>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</si>
  <si>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</si>
  <si>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</si>
  <si>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</si>
  <si>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</si>
  <si>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</si>
  <si>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</si>
  <si>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</si>
  <si>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</si>
  <si>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</si>
  <si>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</si>
  <si>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</si>
  <si>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</si>
  <si>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</si>
  <si>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</si>
  <si>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</si>
  <si>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</si>
  <si>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</si>
  <si>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</si>
  <si>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</si>
  <si>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</si>
  <si>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</si>
  <si>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</si>
  <si>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</si>
  <si>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</si>
  <si>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</si>
  <si>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</si>
  <si>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</si>
  <si>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</si>
  <si>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</si>
  <si>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</si>
  <si>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</si>
  <si>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</si>
  <si>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</si>
  <si>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</si>
  <si>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</si>
  <si>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</si>
  <si>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</si>
  <si>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</si>
  <si>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</si>
  <si>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</si>
  <si>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</si>
  <si>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</si>
  <si>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</si>
  <si>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</si>
  <si>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</si>
  <si>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</si>
  <si>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</si>
  <si>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</si>
  <si>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</si>
  <si>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</si>
  <si>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</si>
  <si>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</si>
  <si>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</si>
  <si>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</si>
  <si>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</si>
  <si>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</si>
  <si>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</si>
  <si>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</si>
  <si>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</si>
  <si>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</si>
  <si>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</si>
  <si>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</si>
  <si>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</si>
  <si>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</si>
  <si>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</si>
  <si>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</si>
  <si>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</si>
  <si>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</si>
  <si>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</si>
  <si>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</si>
  <si>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</si>
  <si>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</si>
  <si>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</si>
  <si>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</si>
  <si>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</si>
  <si>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</si>
  <si>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</si>
  <si>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</si>
  <si>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</si>
  <si>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</si>
  <si>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</si>
  <si>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</si>
  <si>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</si>
  <si>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</si>
  <si>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</si>
  <si>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</si>
  <si>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</si>
  <si>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</si>
  <si>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</si>
  <si>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</si>
  <si>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</si>
  <si>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</si>
  <si>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</si>
  <si>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</si>
  <si>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</si>
  <si>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</si>
  <si>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</si>
  <si>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</si>
  <si>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</si>
  <si>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</si>
  <si>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</si>
  <si>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</si>
  <si>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</si>
  <si>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</si>
  <si>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</si>
  <si>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</si>
  <si>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</si>
  <si>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</si>
  <si>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</si>
  <si>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</si>
  <si>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</si>
  <si>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</si>
  <si>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</si>
  <si>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</si>
  <si>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</si>
  <si>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</si>
  <si>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</si>
  <si>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</si>
  <si>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</si>
  <si>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</si>
  <si>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</si>
  <si>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</si>
  <si>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</si>
  <si>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</si>
  <si>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</si>
  <si>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</si>
  <si>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</si>
  <si>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</si>
  <si>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</si>
  <si>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</si>
  <si>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</si>
  <si>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</si>
  <si>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</si>
  <si>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</si>
  <si>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</si>
  <si>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</si>
  <si>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</si>
  <si>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</si>
  <si>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</si>
  <si>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</si>
  <si>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</si>
  <si>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</si>
  <si>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</si>
  <si>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</si>
  <si>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</si>
  <si>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</si>
  <si>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</si>
  <si>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</si>
  <si>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</si>
  <si>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</si>
  <si>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</si>
  <si>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</si>
  <si>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</si>
  <si>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</si>
  <si>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</si>
  <si>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</si>
  <si>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</si>
  <si>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</si>
  <si>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</si>
  <si>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</si>
  <si>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</si>
  <si>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</si>
  <si>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</si>
  <si>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</si>
  <si>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</si>
  <si>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</si>
  <si>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</si>
  <si>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</si>
  <si>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</si>
  <si>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</si>
  <si>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</si>
  <si>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</si>
  <si>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</si>
  <si>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</si>
  <si>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</si>
  <si>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</si>
  <si>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</si>
  <si>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</si>
  <si>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</si>
  <si>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</si>
  <si>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</si>
  <si>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</si>
  <si>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</si>
  <si>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</si>
  <si>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</si>
  <si>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</si>
  <si>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</si>
  <si>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</si>
  <si>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</si>
  <si>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</si>
  <si>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</si>
  <si>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</si>
  <si>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</si>
  <si>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</si>
  <si>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</si>
  <si>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</si>
  <si>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</si>
  <si>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</si>
  <si>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</si>
  <si>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</si>
  <si>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</si>
  <si>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</si>
  <si>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</si>
  <si>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</si>
  <si>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</si>
  <si>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</si>
  <si>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</si>
  <si>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</si>
  <si>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</si>
  <si>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</si>
  <si>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</si>
  <si>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</si>
  <si>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</si>
  <si>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</si>
  <si>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</si>
  <si>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</si>
  <si>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</si>
  <si>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</si>
  <si>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</si>
  <si>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</si>
  <si>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</si>
  <si>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</si>
  <si>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</si>
  <si>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</si>
  <si>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</si>
  <si>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</si>
  <si>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</si>
  <si>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</si>
  <si>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</si>
  <si>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</si>
  <si>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</si>
  <si>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</si>
  <si>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</si>
  <si>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</si>
  <si>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</si>
  <si>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</si>
  <si>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</si>
  <si>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</si>
  <si>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</si>
  <si>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</si>
  <si>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</si>
  <si>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</si>
  <si>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</si>
  <si>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</si>
  <si>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</si>
  <si>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</si>
  <si>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</si>
  <si>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</si>
  <si>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</si>
  <si>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</si>
  <si>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</si>
  <si>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</si>
  <si>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</si>
  <si>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</si>
  <si>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</si>
  <si>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</si>
  <si>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</si>
  <si>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</si>
  <si>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</si>
  <si>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</si>
  <si>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</si>
  <si>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</si>
  <si>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</si>
  <si>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</si>
  <si>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</si>
  <si>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</si>
  <si>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</si>
  <si>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</si>
  <si>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</si>
  <si>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</si>
  <si>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</si>
  <si>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</si>
  <si>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</si>
  <si>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</si>
  <si>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</si>
  <si>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</si>
  <si>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</si>
  <si>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</si>
  <si>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</si>
  <si>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</si>
  <si>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</si>
  <si>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</si>
  <si>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</si>
  <si>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</si>
  <si>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</si>
  <si>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</si>
  <si>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</si>
  <si>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</si>
  <si>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</si>
  <si>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</si>
  <si>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</si>
  <si>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</si>
  <si>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</si>
  <si>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</si>
  <si>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</si>
  <si>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</si>
  <si>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</si>
  <si>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</si>
  <si>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</si>
  <si>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</si>
  <si>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</si>
  <si>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</si>
  <si>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</si>
  <si>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</si>
  <si>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</si>
  <si>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</si>
  <si>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</si>
  <si>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</si>
  <si>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</si>
  <si>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</si>
  <si>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</si>
  <si>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</si>
  <si>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</si>
  <si>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</si>
  <si>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</si>
  <si>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</si>
  <si>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</si>
  <si>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</si>
  <si>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</si>
  <si>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</si>
  <si>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</si>
  <si>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</si>
  <si>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</si>
  <si>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</si>
  <si>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</si>
  <si>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</si>
  <si>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</si>
  <si>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</si>
  <si>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</si>
  <si>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</si>
  <si>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</si>
  <si>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</si>
  <si>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</si>
  <si>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</si>
  <si>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</si>
  <si>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</si>
  <si>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</si>
  <si>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</si>
  <si>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</si>
  <si>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</si>
  <si>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</si>
  <si>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</si>
  <si>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</si>
  <si>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</si>
  <si>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</si>
  <si>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</si>
  <si>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</si>
  <si>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</si>
  <si>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</si>
  <si>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</si>
  <si>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</si>
  <si>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</si>
  <si>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</si>
  <si>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</si>
  <si>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</si>
  <si>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</si>
  <si>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</si>
  <si>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</si>
  <si>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</si>
  <si>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</si>
  <si>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</si>
  <si>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</si>
  <si>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</si>
  <si>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</si>
  <si>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</si>
  <si>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</si>
  <si>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</si>
  <si>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</si>
  <si>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</si>
  <si>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</si>
  <si>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</si>
  <si>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</si>
  <si>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</si>
  <si>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</si>
  <si>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</si>
  <si>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</si>
  <si>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</si>
  <si>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</si>
  <si>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</si>
  <si>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</si>
  <si>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</si>
  <si>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</si>
  <si>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</si>
  <si>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</si>
  <si>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</si>
  <si>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</si>
  <si>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</si>
  <si>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</si>
  <si>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</si>
  <si>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</si>
  <si>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</si>
  <si>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</si>
  <si>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</si>
  <si>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</si>
  <si>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</si>
  <si>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</si>
  <si>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</si>
  <si>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</si>
  <si>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</si>
  <si>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</si>
  <si>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</si>
  <si>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</si>
  <si>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</si>
  <si>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</si>
  <si>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</si>
  <si>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</si>
  <si>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</si>
  <si>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</si>
  <si>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</si>
  <si>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</si>
  <si>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</si>
  <si>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</si>
  <si>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</si>
  <si>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</si>
  <si>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</si>
  <si>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</si>
  <si>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</si>
  <si>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</si>
  <si>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</si>
  <si>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</si>
  <si>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</si>
  <si>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</si>
  <si>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</si>
  <si>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</si>
  <si>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</si>
  <si>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</si>
  <si>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</si>
  <si>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</si>
  <si>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</si>
  <si>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</si>
  <si>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</si>
  <si>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</si>
  <si>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</si>
  <si>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</si>
  <si>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</si>
  <si>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</si>
  <si>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</si>
  <si>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</si>
  <si>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</si>
  <si>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</si>
  <si>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</si>
  <si>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</si>
  <si>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</si>
  <si>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</si>
  <si>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</si>
  <si>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</si>
  <si>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</si>
  <si>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</si>
  <si>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</si>
  <si>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</si>
  <si>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</si>
  <si>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</si>
  <si>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</si>
  <si>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</si>
  <si>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</si>
  <si>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</si>
  <si>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</si>
  <si>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</si>
  <si>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</si>
  <si>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</si>
  <si>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</si>
  <si>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</si>
  <si>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</si>
  <si>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</si>
  <si>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</si>
  <si>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</si>
  <si>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</si>
  <si>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</si>
  <si>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</si>
  <si>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</si>
  <si>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</si>
  <si>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</si>
  <si>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</si>
  <si>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</si>
  <si>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</si>
  <si>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</si>
  <si>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</si>
  <si>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</si>
  <si>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</si>
  <si>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</si>
  <si>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</si>
  <si>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</si>
  <si>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</si>
  <si>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</si>
  <si>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</si>
  <si>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</si>
  <si>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</si>
  <si>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</si>
  <si>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</si>
  <si>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</si>
  <si>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</si>
  <si>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</si>
  <si>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</si>
  <si>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</si>
  <si>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</si>
  <si>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</si>
  <si>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</si>
  <si>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</si>
  <si>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</si>
  <si>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</si>
  <si>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</si>
  <si>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</si>
  <si>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</si>
  <si>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</si>
  <si>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</si>
  <si>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</si>
  <si>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</si>
  <si>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</si>
  <si>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</si>
  <si>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</si>
  <si>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</si>
  <si>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</si>
  <si>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</si>
  <si>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</si>
  <si>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</si>
  <si>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</si>
  <si>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</si>
  <si>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</si>
  <si>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</si>
  <si>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</si>
  <si>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</si>
  <si>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</si>
  <si>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</si>
  <si>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</si>
  <si>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</si>
  <si>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</si>
  <si>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</si>
  <si>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</si>
  <si>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</si>
  <si>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</si>
  <si>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</si>
  <si>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</si>
  <si>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</si>
  <si>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</si>
  <si>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</si>
  <si>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</si>
  <si>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</si>
  <si>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</si>
  <si>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</si>
  <si>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</si>
  <si>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</si>
  <si>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</si>
  <si>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</si>
  <si>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</si>
  <si>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</si>
  <si>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</si>
  <si>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</si>
  <si>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</si>
  <si>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</si>
  <si>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</si>
  <si>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</si>
  <si>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</si>
  <si>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</si>
  <si>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</si>
  <si>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</si>
  <si>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</si>
  <si>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</si>
  <si>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</si>
  <si>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</si>
  <si>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</si>
  <si>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</si>
  <si>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</si>
  <si>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</si>
  <si>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</si>
  <si>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</si>
  <si>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</si>
  <si>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</si>
  <si>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</si>
  <si>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</si>
  <si>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</si>
  <si>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</si>
  <si>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</si>
  <si>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</si>
  <si>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</si>
  <si>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</si>
  <si>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</si>
  <si>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</si>
  <si>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</si>
  <si>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</si>
  <si>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</si>
  <si>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</si>
  <si>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</si>
  <si>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</si>
  <si>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</si>
  <si>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</si>
  <si>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</si>
  <si>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</si>
  <si>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</si>
  <si>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</si>
  <si>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</si>
  <si>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</si>
  <si>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</si>
  <si>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</si>
  <si>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</si>
  <si>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</si>
  <si>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</si>
  <si>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</si>
  <si>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</si>
  <si>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</si>
  <si>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</si>
  <si>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</si>
  <si>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</si>
  <si>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</si>
  <si>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</si>
  <si>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</si>
  <si>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</si>
  <si>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</si>
  <si>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</si>
  <si>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</si>
  <si>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</si>
  <si>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</si>
  <si>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</si>
  <si>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</si>
  <si>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</si>
  <si>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</si>
  <si>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</si>
  <si>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</si>
  <si>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</si>
  <si>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</si>
  <si>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</si>
  <si>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</si>
  <si>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</si>
  <si>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</si>
  <si>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</si>
  <si>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</si>
  <si>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</si>
  <si>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</si>
  <si>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</si>
  <si>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</si>
  <si>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</si>
  <si>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</si>
  <si>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</si>
  <si>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</si>
  <si>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</si>
  <si>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</si>
  <si>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</si>
  <si>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</si>
  <si>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</si>
  <si>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</si>
  <si>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</si>
  <si>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</si>
  <si>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</si>
  <si>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</si>
  <si>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</si>
  <si>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</si>
  <si>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</si>
  <si>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</si>
  <si>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</si>
  <si>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</si>
  <si>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</si>
  <si>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</si>
  <si>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</si>
  <si>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</si>
  <si>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</si>
  <si>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</si>
  <si>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</si>
  <si>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</si>
  <si>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</si>
  <si>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</si>
  <si>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</si>
  <si>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</si>
  <si>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</si>
  <si>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</si>
  <si>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</si>
  <si>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</si>
  <si>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</si>
  <si>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</si>
  <si>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</si>
  <si>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</si>
  <si>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</si>
  <si>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</si>
  <si>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</si>
  <si>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</si>
  <si>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</si>
  <si>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</si>
  <si>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</si>
  <si>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</si>
  <si>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</si>
  <si>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</si>
  <si>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</si>
  <si>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</si>
  <si>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</si>
  <si>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</si>
  <si>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</si>
  <si>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</si>
  <si>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</si>
  <si>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</si>
  <si>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</si>
  <si>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</si>
  <si>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</si>
  <si>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</si>
  <si>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</si>
  <si>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</si>
  <si>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</si>
  <si>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</si>
  <si>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</si>
  <si>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</si>
  <si>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</si>
  <si>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</si>
  <si>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</si>
  <si>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</si>
  <si>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</si>
  <si>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</si>
  <si>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</si>
  <si>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</si>
  <si>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</si>
  <si>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</si>
  <si>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</si>
  <si>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</si>
  <si>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</si>
  <si>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</si>
  <si>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</si>
  <si>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</si>
  <si>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</si>
  <si>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</si>
  <si>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</si>
  <si>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</si>
  <si>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</si>
  <si>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</si>
  <si>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</si>
  <si>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</si>
  <si>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</si>
  <si>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</si>
  <si>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</si>
  <si>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</si>
  <si>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</si>
  <si>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</si>
  <si>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</si>
  <si>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</si>
  <si>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</si>
  <si>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</si>
  <si>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</si>
  <si>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</si>
  <si>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</si>
  <si>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</si>
  <si>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</si>
  <si>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</si>
  <si>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</si>
  <si>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</si>
  <si>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</si>
  <si>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</si>
  <si>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</si>
  <si>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</si>
  <si>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</si>
  <si>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</si>
  <si>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</si>
  <si>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</si>
  <si>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</si>
  <si>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</si>
  <si>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</si>
  <si>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</si>
  <si>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</si>
  <si>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</si>
  <si>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</si>
  <si>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</si>
  <si>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</si>
  <si>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</si>
  <si>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</si>
  <si>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</si>
  <si>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</si>
  <si>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</si>
  <si>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</si>
  <si>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</si>
  <si>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</si>
  <si>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</si>
  <si>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</si>
  <si>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</si>
  <si>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</si>
  <si>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</si>
  <si>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</si>
  <si>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</si>
  <si>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</si>
  <si>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</si>
  <si>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</si>
  <si>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</si>
  <si>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</si>
  <si>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</si>
  <si>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</si>
  <si>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</si>
  <si>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</si>
  <si>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</si>
  <si>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</si>
  <si>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</si>
  <si>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</si>
  <si>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</si>
  <si>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</si>
  <si>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</si>
  <si>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</si>
  <si>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</si>
  <si>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</si>
  <si>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</si>
  <si>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</si>
  <si>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</si>
  <si>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</si>
  <si>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</si>
  <si>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</si>
  <si>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</si>
  <si>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</si>
  <si>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</si>
  <si>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</si>
  <si>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</si>
  <si>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</si>
  <si>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</si>
  <si>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</si>
  <si>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</si>
  <si>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</si>
  <si>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</si>
  <si>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</si>
  <si>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</si>
  <si>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</si>
  <si>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</si>
  <si>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</si>
  <si>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</si>
  <si>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</si>
  <si>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</si>
  <si>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</si>
  <si>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</si>
  <si>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</si>
  <si>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</si>
  <si>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</si>
  <si>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</si>
  <si>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</si>
  <si>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</si>
  <si>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</si>
  <si>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</si>
  <si>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</si>
  <si>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</si>
  <si>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</si>
  <si>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</si>
  <si>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</si>
  <si>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</si>
  <si>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</si>
  <si>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</si>
  <si>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</si>
  <si>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</si>
  <si>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</si>
  <si>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</si>
  <si>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</si>
  <si>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</si>
  <si>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</si>
  <si>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</si>
  <si>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</si>
  <si>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</si>
  <si>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</si>
  <si>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</si>
  <si>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</si>
  <si>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</si>
  <si>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</si>
  <si>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</si>
  <si>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</si>
  <si>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</si>
  <si>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</si>
  <si>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</si>
  <si>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</si>
  <si>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</si>
  <si>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</si>
  <si>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</si>
  <si>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</si>
  <si>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</si>
  <si>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</si>
  <si>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</si>
  <si>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</si>
  <si>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</si>
  <si>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</si>
  <si>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</si>
  <si>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</si>
  <si>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</si>
  <si>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</si>
  <si>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</si>
  <si>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</si>
  <si>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</si>
  <si>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</si>
  <si>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</si>
  <si>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</si>
  <si>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</si>
  <si>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</si>
  <si>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</si>
  <si>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</si>
  <si>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</si>
  <si>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</si>
  <si>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</si>
  <si>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</si>
  <si>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</si>
  <si>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</si>
  <si>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</si>
  <si>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</si>
  <si>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</si>
  <si>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</si>
  <si>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</si>
  <si>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</si>
  <si>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</si>
  <si>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</si>
  <si>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</si>
  <si>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</si>
  <si>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</si>
  <si>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</si>
  <si>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</si>
  <si>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</si>
  <si>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</si>
  <si>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</si>
  <si>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</si>
  <si>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</si>
  <si>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</si>
  <si>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</si>
  <si>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</si>
  <si>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</si>
  <si>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</si>
  <si>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</si>
  <si>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</si>
  <si>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</si>
  <si>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</si>
  <si>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</si>
  <si>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</si>
  <si>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</si>
  <si>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</si>
  <si>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</si>
  <si>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</si>
  <si>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</si>
  <si>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</si>
  <si>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</si>
  <si>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</si>
  <si>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</si>
  <si>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</si>
  <si>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</si>
  <si>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</si>
  <si>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</si>
  <si>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</si>
  <si>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</si>
  <si>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</si>
  <si>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</si>
  <si>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</si>
  <si>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</si>
  <si>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</si>
  <si>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</si>
  <si>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</si>
  <si>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</si>
  <si>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</si>
  <si>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</si>
  <si>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</si>
  <si>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</si>
  <si>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</si>
  <si>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</si>
  <si>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</si>
  <si>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</si>
  <si>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</si>
  <si>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</si>
  <si>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</si>
  <si>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</si>
  <si>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</si>
  <si>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</si>
  <si>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</si>
  <si>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</si>
  <si>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</si>
  <si>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</si>
  <si>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</si>
  <si>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</si>
  <si>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</si>
  <si>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</si>
  <si>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</si>
  <si>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</si>
  <si>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</si>
  <si>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</si>
  <si>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</si>
  <si>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</si>
  <si>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</si>
  <si>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</si>
  <si>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</si>
  <si>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</si>
  <si>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</si>
  <si>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</si>
  <si>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</si>
  <si>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</si>
  <si>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</si>
  <si>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</si>
  <si>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</si>
  <si>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</si>
  <si>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</si>
  <si>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</si>
  <si>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</si>
  <si>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</si>
  <si>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</si>
  <si>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</si>
  <si>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</si>
  <si>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</si>
  <si>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</si>
  <si>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</si>
  <si>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</si>
  <si>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</si>
  <si>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</si>
  <si>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</si>
  <si>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</si>
  <si>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</si>
  <si>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</si>
  <si>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</si>
  <si>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</si>
  <si>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</si>
  <si>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</si>
  <si>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</si>
  <si>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</si>
  <si>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</si>
  <si>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</si>
  <si>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</si>
  <si>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</si>
  <si>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</si>
  <si>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</si>
  <si>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</si>
  <si>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</si>
  <si>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</si>
  <si>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</si>
  <si>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</si>
  <si>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</si>
  <si>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</si>
  <si>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</si>
  <si>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</si>
  <si>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</si>
  <si>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</si>
  <si>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</si>
  <si>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</si>
  <si>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</si>
  <si>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</si>
  <si>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</si>
  <si>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</si>
  <si>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</si>
  <si>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</si>
  <si>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</si>
  <si>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</si>
  <si>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</si>
  <si>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</si>
  <si>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</si>
  <si>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</si>
  <si>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</si>
  <si>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</si>
  <si>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</si>
  <si>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</si>
  <si>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</si>
  <si>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</si>
  <si>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</si>
  <si>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</si>
  <si>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</si>
  <si>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</si>
  <si>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</si>
  <si>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</si>
  <si>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</si>
  <si>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</si>
  <si>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</si>
  <si>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</si>
  <si>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</si>
  <si>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</si>
  <si>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</si>
  <si>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</si>
  <si>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</si>
  <si>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</si>
  <si>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</si>
  <si>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</si>
  <si>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</si>
  <si>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</si>
  <si>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</si>
  <si>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</si>
  <si>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</si>
  <si>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</si>
  <si>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</si>
  <si>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</si>
  <si>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</si>
  <si>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</si>
  <si>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</si>
  <si>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</si>
  <si>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</si>
  <si>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</si>
  <si>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</si>
  <si>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</si>
  <si>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</si>
  <si>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</si>
  <si>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</si>
  <si>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</si>
  <si>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</si>
  <si>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</si>
  <si>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</si>
  <si>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</si>
  <si>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</si>
  <si>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</si>
  <si>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</si>
  <si>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</si>
  <si>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</si>
  <si>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</si>
  <si>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</si>
  <si>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</si>
  <si>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</si>
  <si>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</si>
  <si>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</si>
  <si>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</si>
  <si>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</si>
  <si>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</si>
  <si>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</si>
  <si>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</si>
  <si>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</si>
  <si>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</si>
  <si>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</si>
  <si>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</si>
  <si>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</si>
  <si>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</si>
  <si>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</si>
  <si>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</si>
  <si>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</si>
  <si>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</si>
  <si>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</si>
  <si>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</si>
  <si>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</si>
  <si>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</si>
  <si>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</si>
  <si>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</si>
  <si>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</si>
  <si>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</si>
  <si>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</si>
  <si>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</si>
  <si>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</si>
  <si>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</si>
  <si>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</si>
  <si>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</si>
  <si>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</si>
  <si>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</si>
  <si>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</si>
  <si>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</si>
  <si>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</si>
  <si>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</si>
  <si>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</si>
  <si>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</si>
  <si>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</si>
  <si>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</si>
  <si>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</si>
  <si>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</si>
  <si>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</si>
  <si>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</si>
  <si>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</si>
  <si>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</si>
  <si>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</si>
  <si>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</si>
  <si>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</si>
  <si>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</si>
  <si>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</si>
  <si>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</si>
  <si>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</si>
  <si>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</si>
  <si>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</si>
  <si>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</si>
  <si>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</si>
  <si>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</si>
  <si>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</si>
  <si>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</si>
  <si>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</si>
  <si>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</si>
  <si>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</si>
  <si>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</si>
  <si>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</si>
  <si>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</si>
  <si>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</si>
  <si>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</si>
  <si>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</si>
  <si>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</si>
  <si>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</si>
  <si>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</si>
  <si>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</si>
  <si>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</si>
  <si>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</si>
  <si>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</si>
  <si>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</si>
  <si>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</si>
  <si>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</si>
  <si>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</si>
  <si>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</si>
  <si>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</si>
  <si>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</si>
  <si>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</si>
  <si>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</si>
  <si>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</si>
  <si>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</si>
  <si>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</si>
  <si>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</si>
  <si>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</si>
  <si>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</si>
  <si>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</si>
  <si>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</si>
  <si>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</si>
  <si>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</si>
  <si>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</si>
  <si>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</si>
  <si>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</si>
  <si>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</si>
  <si>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</si>
  <si>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</si>
  <si>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</si>
  <si>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</si>
  <si>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</si>
  <si>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</si>
  <si>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</si>
  <si>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</si>
  <si>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</si>
  <si>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</si>
  <si>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</si>
  <si>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</si>
  <si>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</si>
  <si>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</si>
  <si>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</si>
  <si>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</si>
  <si>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</si>
  <si>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</si>
  <si>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</si>
  <si>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</si>
  <si>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</si>
  <si>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</si>
  <si>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</si>
  <si>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</si>
  <si>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</si>
  <si>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</si>
  <si>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</si>
  <si>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</si>
  <si>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</si>
  <si>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</si>
  <si>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</si>
  <si>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</si>
  <si>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</si>
  <si>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</si>
  <si>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</si>
  <si>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</si>
  <si>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</si>
  <si>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</si>
  <si>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</si>
  <si>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</si>
  <si>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</si>
  <si>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</si>
  <si>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</si>
  <si>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</si>
  <si>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</si>
  <si>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</si>
  <si>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</si>
  <si>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</si>
  <si>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</si>
  <si>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</si>
  <si>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</si>
  <si>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</si>
  <si>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</si>
  <si>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</si>
  <si>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</si>
  <si>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</si>
  <si>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</si>
  <si>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</si>
  <si>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</si>
  <si>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</si>
  <si>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</si>
  <si>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</si>
  <si>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</si>
  <si>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</si>
  <si>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</si>
  <si>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</si>
  <si>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</si>
  <si>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</si>
  <si>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</si>
  <si>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</si>
  <si>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</si>
  <si>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</si>
  <si>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</si>
  <si>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</si>
  <si>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</si>
  <si>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</si>
  <si>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</si>
  <si>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</si>
  <si>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</si>
  <si>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</si>
  <si>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</si>
  <si>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</si>
  <si>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</si>
  <si>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</si>
  <si>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</si>
  <si>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</si>
  <si>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</si>
  <si>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</si>
  <si>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</si>
  <si>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</si>
  <si>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</si>
  <si>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</si>
  <si>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</si>
  <si>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</si>
  <si>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</si>
  <si>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</si>
  <si>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</si>
  <si>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</si>
  <si>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</si>
  <si>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</si>
  <si>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</si>
  <si>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</si>
  <si>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</si>
  <si>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</si>
  <si>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</si>
  <si>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</si>
  <si>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</si>
  <si>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</si>
  <si>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</si>
  <si>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</si>
  <si>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</si>
  <si>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</si>
  <si>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</si>
  <si>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</si>
  <si>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</si>
  <si>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</si>
  <si>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</si>
  <si>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</si>
  <si>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</si>
  <si>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</si>
  <si>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</si>
  <si>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</si>
  <si>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</si>
  <si>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</si>
  <si>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</si>
  <si>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</si>
  <si>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</si>
  <si>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</si>
  <si>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</si>
  <si>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</si>
  <si>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</si>
  <si>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</si>
  <si>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</si>
  <si>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</si>
  <si>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</si>
  <si>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</si>
  <si>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</si>
  <si>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</si>
  <si>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</si>
  <si>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</si>
  <si>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</si>
  <si>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</si>
  <si>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</si>
  <si>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</si>
  <si>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</si>
  <si>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</si>
  <si>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</si>
  <si>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</si>
  <si>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</si>
  <si>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</si>
  <si>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</si>
  <si>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</si>
  <si>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</si>
  <si>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</si>
  <si>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</si>
  <si>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</si>
  <si>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</si>
  <si>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</si>
  <si>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</si>
  <si>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</si>
  <si>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</si>
  <si>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</si>
  <si>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</si>
  <si>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</si>
  <si>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</si>
  <si>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</si>
  <si>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</si>
  <si>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</si>
  <si>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</si>
  <si>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</si>
  <si>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</si>
  <si>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</si>
  <si>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</si>
  <si>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</si>
  <si>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</si>
  <si>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</si>
  <si>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</si>
  <si>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</si>
  <si>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</si>
  <si>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</si>
  <si>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</si>
  <si>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</si>
  <si>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</si>
  <si>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</si>
  <si>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</si>
  <si>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</si>
  <si>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</si>
  <si>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</si>
  <si>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</si>
  <si>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</si>
  <si>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</si>
  <si>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</si>
  <si>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</si>
  <si>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</si>
  <si>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</si>
  <si>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</si>
  <si>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</si>
  <si>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</si>
  <si>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</si>
  <si>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</si>
  <si>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</si>
  <si>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</si>
  <si>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</si>
  <si>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</si>
  <si>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</si>
  <si>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</si>
  <si>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</si>
  <si>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</si>
  <si>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</si>
  <si>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</si>
  <si>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</si>
  <si>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</si>
  <si>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</si>
  <si>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</si>
  <si>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</si>
  <si>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</si>
  <si>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</si>
  <si>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</si>
  <si>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</si>
  <si>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</si>
  <si>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</si>
  <si>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</si>
  <si>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</si>
  <si>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</si>
  <si>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</si>
  <si>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</si>
  <si>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</si>
  <si>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</si>
  <si>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</si>
  <si>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</si>
  <si>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</si>
  <si>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</si>
  <si>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</si>
  <si>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</si>
  <si>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</si>
  <si>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</si>
  <si>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</si>
  <si>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</si>
  <si>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</si>
  <si>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</si>
  <si>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</si>
  <si>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</si>
  <si>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</si>
  <si>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</si>
  <si>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</si>
  <si>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</si>
  <si>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</si>
  <si>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</si>
  <si>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</si>
  <si>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</si>
  <si>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</si>
  <si>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</si>
  <si>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</si>
  <si>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</si>
  <si>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</si>
  <si>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</si>
  <si>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</si>
  <si>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</si>
  <si>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</si>
  <si>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</si>
  <si>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</si>
  <si>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</si>
  <si>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</si>
  <si>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</si>
  <si>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</si>
  <si>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</si>
  <si>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</si>
  <si>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</si>
  <si>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</si>
  <si>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</si>
  <si>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</si>
  <si>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</si>
  <si>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</si>
  <si>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</si>
  <si>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</si>
  <si>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</si>
  <si>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</si>
  <si>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</si>
  <si>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</si>
  <si>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</si>
  <si>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</si>
  <si>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</si>
  <si>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</si>
  <si>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</si>
  <si>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</si>
  <si>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</si>
  <si>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</si>
  <si>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</si>
  <si>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</si>
  <si>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</si>
  <si>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</si>
  <si>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</si>
  <si>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</si>
  <si>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</si>
  <si>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</si>
  <si>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</si>
  <si>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</si>
  <si>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</si>
  <si>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</si>
  <si>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</si>
  <si>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</si>
  <si>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</si>
  <si>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</si>
  <si>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</si>
  <si>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</si>
  <si>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</si>
  <si>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</si>
  <si>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</si>
  <si>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</si>
  <si>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</si>
  <si>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</si>
  <si>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</si>
  <si>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</si>
  <si>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</si>
  <si>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</si>
  <si>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</si>
  <si>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</si>
  <si>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</si>
  <si>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</si>
  <si>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</si>
  <si>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</si>
  <si>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</si>
  <si>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</si>
  <si>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</si>
  <si>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</si>
  <si>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</si>
  <si>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</si>
  <si>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</si>
  <si>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</si>
  <si>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</si>
  <si>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</si>
  <si>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</si>
  <si>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</si>
  <si>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</si>
  <si>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</si>
  <si>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</si>
  <si>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</si>
  <si>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</si>
  <si>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</si>
  <si>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</si>
  <si>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</si>
  <si>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</si>
  <si>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</si>
  <si>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</si>
  <si>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</si>
  <si>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</si>
  <si>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</si>
  <si>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</si>
  <si>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</si>
  <si>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</si>
  <si>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</si>
  <si>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</si>
  <si>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</si>
  <si>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</si>
  <si>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</si>
  <si>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</si>
  <si>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</si>
  <si>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</si>
  <si>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</si>
  <si>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</si>
  <si>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</si>
  <si>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</si>
  <si>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</si>
  <si>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</si>
  <si>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</si>
  <si>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</si>
  <si>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</si>
  <si>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</si>
  <si>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</si>
  <si>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</si>
  <si>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</si>
  <si>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</si>
  <si>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</si>
  <si>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</si>
  <si>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</si>
  <si>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</si>
  <si>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</si>
  <si>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</si>
  <si>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</si>
  <si>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</si>
  <si>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</si>
  <si>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</si>
  <si>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</si>
  <si>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</si>
  <si>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</si>
  <si>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</si>
  <si>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</si>
  <si>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</si>
  <si>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</si>
  <si>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</si>
  <si>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</si>
  <si>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</si>
  <si>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</si>
  <si>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</si>
  <si>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</si>
  <si>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</si>
  <si>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</si>
  <si>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</si>
  <si>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</si>
  <si>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</si>
  <si>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</si>
  <si>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</si>
  <si>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</si>
  <si>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</si>
  <si>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</si>
  <si>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</si>
  <si>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</si>
  <si>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</si>
  <si>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</si>
  <si>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</si>
  <si>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</si>
  <si>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</si>
  <si>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</si>
  <si>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</si>
  <si>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</si>
  <si>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</si>
  <si>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</si>
  <si>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</si>
  <si>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</si>
  <si>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</si>
  <si>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</si>
  <si>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</si>
  <si>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</si>
  <si>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</si>
  <si>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</si>
  <si>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</si>
  <si>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</si>
  <si>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</si>
  <si>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</si>
  <si>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</si>
  <si>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</si>
  <si>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</si>
  <si>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</si>
  <si>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</si>
  <si>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</si>
  <si>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</si>
  <si>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</si>
  <si>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</si>
  <si>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</si>
  <si>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</si>
  <si>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</si>
  <si>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</si>
  <si>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</si>
  <si>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</si>
  <si>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</si>
  <si>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</si>
  <si>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</si>
  <si>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</si>
  <si>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</si>
  <si>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</si>
  <si>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</si>
  <si>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</si>
  <si>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</si>
  <si>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</si>
  <si>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</si>
  <si>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</si>
  <si>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</si>
  <si>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</si>
  <si>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</si>
  <si>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</si>
  <si>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</si>
  <si>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</si>
  <si>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</si>
  <si>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</si>
  <si>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</si>
  <si>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</si>
  <si>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</si>
  <si>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</si>
  <si>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</si>
  <si>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</si>
  <si>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</si>
  <si>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</si>
  <si>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</si>
  <si>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</si>
  <si>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</si>
  <si>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</si>
  <si>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</si>
  <si>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</si>
  <si>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</si>
  <si>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</si>
  <si>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</si>
  <si>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</si>
  <si>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</si>
  <si>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</si>
  <si>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</si>
  <si>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</si>
  <si>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</si>
  <si>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</si>
  <si>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</si>
  <si>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</si>
  <si>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</si>
  <si>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</si>
  <si>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</si>
  <si>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</si>
  <si>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</si>
  <si>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</si>
  <si>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</si>
  <si>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</si>
  <si>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</si>
  <si>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</si>
  <si>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</si>
  <si>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</si>
  <si>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</si>
  <si>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</si>
  <si>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</si>
  <si>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</si>
  <si>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</si>
  <si>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</si>
  <si>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</si>
  <si>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</si>
  <si>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</si>
  <si>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</si>
  <si>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</si>
  <si>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</si>
  <si>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</si>
  <si>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</si>
  <si>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</si>
  <si>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</si>
  <si>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</si>
  <si>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</si>
  <si>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</si>
  <si>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</si>
  <si>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</si>
  <si>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</si>
  <si>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</si>
  <si>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</si>
  <si>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</si>
  <si>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</si>
  <si>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</si>
  <si>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</si>
  <si>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</si>
  <si>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</si>
  <si>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</si>
  <si>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</si>
  <si>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</si>
  <si>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</si>
  <si>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</si>
  <si>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</si>
  <si>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</si>
  <si>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</si>
  <si>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</si>
  <si>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</si>
  <si>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</si>
  <si>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</si>
  <si>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</si>
  <si>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</si>
  <si>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</si>
  <si>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</si>
  <si>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</si>
  <si>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</si>
  <si>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</si>
  <si>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</si>
  <si>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</si>
  <si>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</si>
  <si>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</si>
  <si>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</si>
  <si>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</si>
  <si>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</si>
  <si>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</si>
  <si>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</si>
  <si>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</si>
  <si>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</si>
  <si>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</si>
  <si>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</si>
  <si>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</si>
  <si>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</si>
  <si>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</si>
  <si>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</si>
  <si>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</si>
  <si>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</si>
  <si>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</si>
  <si>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</si>
  <si>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</si>
  <si>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</si>
  <si>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</si>
  <si>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</si>
  <si>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</si>
  <si>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</si>
  <si>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</si>
  <si>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</si>
  <si>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</si>
  <si>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</si>
  <si>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</si>
  <si>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</si>
  <si>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</si>
  <si>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</si>
  <si>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</si>
  <si>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</si>
  <si>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</si>
  <si>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</si>
  <si>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</si>
  <si>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</si>
  <si>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</si>
  <si>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</si>
  <si>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</si>
  <si>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</si>
  <si>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</si>
  <si>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</si>
  <si>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</si>
  <si>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</si>
  <si>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</si>
  <si>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</si>
  <si>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</si>
  <si>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</si>
  <si>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</si>
  <si>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</si>
  <si>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</si>
  <si>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</si>
  <si>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</si>
  <si>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</si>
  <si>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</si>
  <si>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</si>
  <si>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</si>
  <si>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</si>
  <si>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</si>
  <si>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</si>
  <si>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</si>
  <si>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</si>
  <si>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</si>
  <si>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</si>
  <si>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</si>
  <si>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</si>
  <si>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</si>
  <si>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</si>
  <si>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</si>
  <si>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</si>
  <si>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</si>
  <si>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</si>
  <si>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</si>
  <si>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</si>
  <si>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</si>
  <si>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</si>
  <si>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</si>
  <si>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</si>
  <si>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</si>
  <si>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</si>
  <si>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</si>
  <si>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</si>
  <si>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</si>
  <si>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</si>
  <si>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</si>
  <si>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</si>
  <si>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</si>
  <si>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</si>
  <si>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</si>
  <si>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</si>
  <si>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</si>
  <si>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</si>
  <si>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</si>
  <si>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</si>
  <si>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</si>
  <si>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</si>
  <si>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</si>
  <si>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</si>
  <si>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</si>
  <si>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</si>
  <si>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</si>
  <si>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</si>
  <si>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</si>
  <si>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</si>
  <si>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</si>
  <si>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</si>
  <si>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</si>
  <si>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</si>
  <si>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</si>
  <si>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</si>
  <si>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</si>
  <si>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</si>
  <si>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</si>
  <si>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</si>
  <si>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</si>
  <si>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</si>
  <si>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</si>
  <si>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</si>
  <si>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</si>
  <si>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</si>
  <si>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</si>
  <si>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</si>
  <si>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</si>
  <si>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</si>
  <si>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</si>
  <si>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</si>
  <si>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</si>
  <si>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</si>
  <si>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</si>
  <si>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</si>
  <si>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</si>
  <si>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</si>
  <si>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</si>
  <si>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</si>
  <si>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</si>
  <si>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</si>
  <si>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</si>
  <si>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</si>
  <si>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</si>
  <si>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</si>
  <si>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</si>
  <si>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</si>
  <si>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</si>
  <si>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</si>
  <si>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</si>
  <si>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</si>
  <si>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</si>
  <si>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</si>
  <si>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</si>
  <si>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</si>
  <si>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</si>
  <si>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</si>
  <si>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</si>
  <si>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</si>
  <si>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</si>
  <si>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</si>
  <si>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</si>
  <si>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</si>
  <si>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</si>
  <si>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</si>
  <si>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</si>
  <si>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</si>
  <si>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</si>
  <si>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</si>
  <si>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</si>
  <si>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</si>
  <si>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</si>
  <si>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</si>
  <si>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</si>
  <si>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</si>
  <si>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</si>
  <si>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</si>
  <si>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</si>
  <si>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</si>
  <si>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</si>
  <si>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</si>
  <si>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</si>
  <si>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</si>
  <si>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</si>
  <si>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</si>
  <si>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</si>
  <si>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</si>
  <si>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</si>
  <si>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</si>
  <si>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</si>
  <si>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</si>
  <si>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</si>
  <si>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</si>
  <si>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</si>
  <si>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</si>
  <si>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</si>
  <si>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</si>
  <si>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</si>
  <si>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</si>
  <si>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</si>
  <si>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</si>
  <si>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</si>
  <si>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</si>
  <si>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</si>
  <si>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</si>
  <si>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</si>
  <si>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</si>
  <si>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</si>
  <si>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</si>
  <si>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</si>
  <si>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</si>
  <si>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</si>
  <si>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</si>
  <si>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</si>
  <si>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</si>
  <si>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</si>
  <si>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</si>
  <si>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</si>
  <si>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</si>
  <si>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</si>
  <si>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</si>
  <si>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</si>
  <si>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</si>
  <si>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</si>
  <si>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</si>
  <si>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</si>
  <si>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</si>
  <si>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</si>
  <si>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</si>
  <si>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</si>
  <si>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</si>
  <si>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</si>
  <si>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</si>
  <si>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</si>
  <si>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</si>
  <si>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</si>
  <si>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</si>
  <si>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</si>
  <si>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</si>
  <si>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</si>
  <si>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</si>
  <si>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</si>
  <si>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</si>
  <si>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</si>
  <si>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</si>
  <si>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</si>
  <si>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</si>
  <si>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</si>
  <si>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</si>
  <si>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</si>
  <si>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</si>
  <si>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</si>
  <si>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</si>
  <si>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</si>
  <si>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</si>
  <si>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</si>
  <si>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</si>
  <si>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</si>
  <si>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</si>
  <si>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</si>
  <si>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</si>
  <si>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</si>
  <si>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</si>
  <si>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</si>
  <si>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</si>
  <si>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</si>
  <si>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</si>
  <si>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</si>
  <si>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</si>
  <si>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</si>
  <si>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</si>
  <si>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</si>
  <si>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</si>
  <si>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</si>
  <si>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</si>
  <si>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</si>
  <si>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</si>
  <si>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</si>
  <si>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</si>
  <si>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</si>
  <si>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</si>
  <si>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</si>
  <si>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</si>
  <si>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</si>
  <si>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</si>
  <si>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</si>
  <si>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</si>
  <si>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</si>
  <si>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</si>
  <si>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</si>
  <si>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</si>
  <si>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</si>
  <si>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</si>
  <si>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</si>
  <si>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</si>
  <si>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</si>
  <si>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</si>
  <si>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</si>
  <si>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</si>
  <si>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</si>
  <si>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</si>
  <si>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</si>
  <si>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</si>
  <si>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</si>
  <si>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</si>
  <si>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</si>
  <si>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</si>
  <si>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</si>
  <si>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</si>
  <si>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</si>
  <si>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</si>
  <si>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</si>
  <si>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</si>
  <si>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</si>
  <si>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</si>
  <si>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</si>
  <si>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</si>
  <si>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</si>
  <si>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</si>
  <si>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</si>
  <si>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</si>
  <si>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</si>
  <si>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</si>
  <si>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</si>
  <si>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</si>
  <si>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</si>
  <si>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</si>
  <si>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</si>
  <si>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</si>
  <si>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</si>
  <si>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</si>
  <si>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</si>
  <si>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</si>
  <si>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</si>
  <si>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</si>
  <si>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</si>
  <si>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</si>
  <si>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</si>
  <si>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</si>
  <si>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</si>
  <si>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</si>
  <si>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</si>
  <si>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</si>
  <si>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</si>
  <si>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</si>
  <si>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</si>
  <si>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</si>
  <si>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</si>
  <si>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</si>
  <si>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</si>
  <si>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</si>
  <si>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</si>
  <si>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</si>
  <si>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</si>
  <si>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</si>
  <si>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</si>
  <si>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</si>
  <si>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</si>
  <si>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</si>
  <si>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</si>
  <si>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</si>
  <si>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</si>
  <si>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</si>
  <si>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</si>
  <si>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</si>
  <si>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</si>
  <si>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</si>
  <si>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</si>
  <si>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</si>
  <si>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</si>
  <si>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</si>
  <si>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</si>
  <si>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</si>
  <si>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</si>
  <si>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</si>
  <si>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</si>
  <si>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</si>
  <si>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</si>
  <si>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</si>
  <si>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</si>
  <si>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</si>
  <si>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</si>
  <si>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</si>
  <si>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</si>
  <si>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</si>
  <si>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</si>
  <si>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</si>
  <si>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</si>
  <si>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</si>
  <si>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</si>
  <si>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</si>
  <si>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</si>
  <si>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</si>
  <si>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</si>
  <si>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</si>
  <si>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</si>
  <si>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</si>
  <si>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</si>
  <si>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</si>
  <si>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</si>
  <si>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</si>
  <si>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</si>
  <si>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</si>
  <si>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</si>
  <si>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</si>
  <si>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</si>
  <si>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</si>
  <si>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</si>
  <si>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</si>
  <si>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</si>
  <si>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</si>
  <si>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</si>
  <si>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</si>
  <si>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</si>
  <si>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</si>
  <si>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</si>
  <si>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</si>
  <si>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</si>
  <si>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</si>
  <si>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</si>
  <si>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</si>
  <si>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</si>
  <si>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</si>
  <si>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</si>
  <si>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</si>
  <si>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</si>
  <si>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</si>
  <si>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</si>
  <si>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</si>
  <si>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</si>
  <si>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</si>
  <si>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</si>
  <si>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</si>
  <si>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</si>
  <si>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</si>
  <si>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</si>
  <si>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</si>
  <si>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</si>
  <si>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</si>
  <si>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</si>
  <si>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</si>
  <si>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</si>
  <si>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</si>
  <si>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</si>
  <si>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</si>
  <si>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</si>
  <si>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</si>
  <si>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</si>
  <si>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</si>
  <si>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</si>
  <si>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</si>
  <si>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</si>
  <si>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</si>
  <si>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</si>
  <si>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</si>
  <si>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</si>
  <si>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</si>
  <si>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</si>
  <si>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</si>
  <si>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</si>
  <si>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</si>
  <si>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</si>
  <si>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</si>
  <si>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</si>
  <si>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</si>
  <si>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</si>
  <si>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</si>
  <si>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</si>
  <si>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</si>
  <si>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</si>
  <si>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</si>
  <si>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</si>
  <si>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</si>
  <si>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</si>
  <si>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</si>
  <si>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</si>
  <si>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</si>
  <si>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</si>
  <si>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</si>
  <si>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</si>
  <si>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</si>
  <si>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</si>
  <si>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</si>
  <si>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</si>
  <si>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</si>
  <si>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</si>
  <si>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</si>
  <si>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</si>
  <si>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</si>
  <si>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</si>
  <si>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</si>
  <si>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</si>
  <si>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</si>
  <si>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</si>
  <si>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</si>
  <si>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</si>
  <si>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</si>
  <si>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</si>
  <si>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</si>
  <si>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</si>
  <si>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</si>
  <si>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</si>
  <si>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</si>
  <si>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</si>
  <si>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</si>
  <si>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</si>
  <si>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</si>
  <si>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</si>
  <si>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</si>
  <si>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</si>
  <si>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</si>
  <si>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</si>
  <si>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</si>
  <si>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</si>
  <si>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</si>
  <si>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</si>
  <si>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</si>
  <si>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</si>
  <si>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</si>
  <si>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</si>
  <si>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</si>
  <si>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</si>
  <si>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</si>
  <si>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</si>
  <si>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</si>
  <si>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</si>
  <si>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</si>
  <si>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</si>
  <si>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</si>
  <si>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</si>
  <si>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</si>
  <si>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</si>
  <si>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</si>
  <si>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</si>
  <si>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</si>
  <si>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</si>
  <si>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</si>
  <si>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</si>
  <si>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</si>
  <si>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</si>
  <si>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</si>
  <si>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</si>
  <si>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</si>
  <si>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</si>
  <si>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</si>
  <si>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</si>
  <si>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</si>
  <si>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</si>
  <si>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</si>
  <si>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</si>
  <si>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</si>
  <si>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</si>
  <si>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</si>
  <si>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</si>
  <si>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</si>
  <si>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</si>
  <si>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</si>
  <si>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</si>
  <si>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</si>
  <si>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</si>
  <si>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</si>
  <si>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</si>
  <si>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</si>
  <si>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</si>
  <si>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</si>
  <si>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</si>
  <si>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</si>
  <si>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</si>
  <si>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</si>
  <si>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</si>
  <si>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</si>
  <si>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</si>
  <si>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</si>
  <si>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</si>
  <si>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</si>
  <si>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</si>
  <si>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</si>
  <si>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</si>
  <si>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</si>
  <si>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</si>
  <si>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</si>
  <si>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</si>
  <si>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</si>
  <si>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</si>
  <si>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</si>
  <si>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</si>
  <si>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</si>
  <si>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</si>
  <si>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</si>
  <si>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</si>
  <si>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</si>
  <si>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</si>
  <si>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</si>
  <si>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</si>
  <si>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</si>
  <si>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</si>
  <si>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</si>
  <si>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</si>
  <si>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</si>
  <si>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</si>
  <si>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</si>
  <si>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</si>
  <si>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</si>
  <si>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</si>
  <si>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</si>
  <si>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</si>
  <si>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</si>
  <si>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</si>
  <si>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</si>
  <si>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</si>
  <si>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</si>
  <si>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</si>
  <si>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</si>
  <si>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</si>
  <si>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</si>
  <si>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</si>
  <si>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</si>
  <si>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</si>
  <si>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</si>
  <si>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</si>
  <si>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</si>
  <si>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</si>
  <si>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</si>
  <si>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</si>
  <si>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</si>
  <si>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</si>
  <si>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</si>
  <si>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</si>
  <si>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</si>
  <si>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</si>
  <si>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</si>
  <si>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</si>
  <si>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</si>
  <si>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</si>
  <si>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</si>
  <si>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</si>
  <si>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</si>
  <si>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</si>
  <si>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</si>
  <si>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</si>
  <si>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</si>
  <si>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</si>
  <si>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</si>
  <si>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</si>
  <si>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</si>
  <si>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</si>
  <si>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</si>
  <si>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</si>
  <si>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</si>
  <si>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</si>
  <si>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</si>
  <si>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</si>
  <si>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</si>
  <si>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</si>
  <si>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</si>
  <si>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</si>
  <si>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</si>
  <si>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</si>
  <si>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</si>
  <si>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</si>
  <si>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</si>
  <si>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</si>
  <si>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</si>
  <si>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</si>
  <si>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</si>
  <si>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</si>
  <si>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</si>
  <si>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</si>
  <si>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</si>
  <si>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</si>
  <si>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</si>
  <si>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</si>
  <si>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</si>
  <si>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</si>
  <si>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</si>
  <si>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</si>
  <si>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</si>
  <si>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</si>
  <si>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</si>
  <si>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</si>
  <si>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</si>
  <si>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</si>
  <si>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</si>
  <si>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</si>
  <si>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</si>
  <si>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</si>
  <si>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</si>
  <si>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</si>
  <si>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</si>
  <si>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</si>
  <si>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</si>
  <si>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</si>
  <si>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</si>
  <si>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</si>
  <si>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</si>
  <si>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</si>
  <si>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</si>
  <si>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</si>
  <si>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</si>
  <si>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</si>
  <si>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</si>
  <si>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</si>
  <si>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</si>
  <si>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</si>
  <si>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</si>
  <si>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</si>
  <si>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</si>
  <si>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</si>
  <si>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</si>
  <si>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</si>
  <si>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</si>
  <si>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</si>
  <si>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</si>
  <si>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</si>
  <si>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</si>
  <si>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</si>
  <si>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</si>
  <si>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</si>
  <si>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</si>
  <si>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</si>
  <si>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</si>
  <si>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</si>
  <si>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</si>
  <si>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</si>
  <si>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</si>
  <si>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</si>
  <si>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</si>
  <si>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</si>
  <si>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</si>
  <si>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</si>
  <si>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</si>
  <si>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</si>
  <si>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</si>
  <si>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</si>
  <si>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</si>
  <si>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</si>
  <si>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</si>
  <si>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</si>
  <si>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</si>
  <si>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</si>
  <si>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</si>
  <si>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</si>
  <si>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</si>
  <si>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</si>
  <si>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</si>
  <si>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</si>
  <si>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</si>
  <si>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</si>
  <si>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</si>
  <si>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</si>
  <si>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</si>
  <si>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</si>
  <si>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</si>
  <si>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</si>
  <si>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</si>
  <si>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</si>
  <si>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</si>
  <si>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</si>
  <si>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</si>
  <si>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</si>
  <si>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</si>
  <si>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</si>
  <si>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</si>
  <si>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</si>
  <si>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</si>
  <si>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</si>
  <si>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</si>
  <si>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</si>
  <si>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</si>
  <si>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</si>
  <si>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</si>
  <si>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</si>
  <si>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</si>
  <si>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</si>
  <si>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</si>
  <si>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</si>
  <si>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</si>
  <si>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</si>
  <si>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</si>
  <si>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</si>
  <si>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</si>
  <si>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</si>
  <si>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</si>
  <si>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</si>
  <si>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</si>
  <si>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</si>
  <si>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</si>
  <si>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</si>
  <si>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</si>
  <si>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</si>
  <si>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</si>
  <si>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</si>
  <si>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</si>
  <si>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</si>
  <si>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</si>
  <si>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</si>
  <si>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</si>
  <si>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</si>
  <si>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</si>
  <si>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</si>
  <si>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</si>
  <si>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</si>
  <si>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</si>
  <si>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</si>
  <si>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</si>
  <si>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</si>
  <si>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</si>
  <si>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</si>
  <si>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</si>
  <si>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</si>
  <si>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</si>
  <si>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</si>
  <si>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</si>
  <si>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</si>
  <si>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</si>
  <si>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</si>
  <si>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</si>
  <si>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</si>
  <si>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</si>
  <si>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</si>
  <si>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</si>
  <si>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</si>
  <si>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</si>
  <si>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</si>
  <si>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</si>
  <si>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</si>
  <si>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</si>
  <si>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</si>
  <si>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</si>
  <si>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</si>
  <si>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</si>
  <si>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</si>
  <si>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</si>
  <si>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</si>
  <si>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</si>
  <si>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</si>
  <si>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</si>
  <si>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</si>
  <si>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</si>
  <si>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</si>
  <si>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</si>
  <si>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</si>
  <si>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</si>
  <si>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</si>
  <si>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</si>
  <si>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</si>
  <si>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</si>
  <si>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</si>
  <si>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</si>
  <si>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</si>
  <si>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</si>
  <si>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</si>
  <si>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</si>
  <si>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</si>
  <si>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</si>
  <si>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</si>
  <si>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</si>
  <si>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</si>
  <si>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</si>
  <si>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</si>
  <si>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</si>
  <si>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</si>
  <si>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</si>
  <si>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</si>
  <si>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</si>
  <si>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</si>
  <si>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</si>
  <si>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</si>
  <si>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</si>
  <si>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</si>
  <si>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</si>
  <si>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</si>
  <si>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</si>
  <si>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</si>
  <si>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</si>
  <si>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</si>
  <si>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</si>
  <si>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</si>
  <si>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</si>
  <si>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</si>
  <si>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</si>
  <si>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</si>
  <si>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</si>
  <si>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</si>
  <si>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</si>
  <si>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</si>
  <si>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</si>
  <si>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</si>
  <si>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</si>
  <si>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</si>
  <si>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</si>
  <si>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</si>
  <si>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</si>
  <si>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</si>
  <si>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</si>
  <si>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</si>
  <si>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</si>
  <si>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</si>
  <si>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</si>
  <si>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</si>
  <si>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</si>
  <si>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</si>
  <si>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</si>
  <si>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</si>
  <si>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</si>
  <si>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</si>
  <si>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</si>
  <si>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</si>
  <si>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</si>
  <si>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</si>
  <si>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</si>
  <si>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</si>
  <si>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</si>
  <si>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</si>
  <si>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</si>
  <si>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</si>
  <si>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</si>
  <si>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</si>
  <si>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</si>
  <si>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</si>
  <si>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</si>
  <si>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</si>
  <si>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</si>
  <si>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</si>
  <si>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</si>
  <si>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</si>
  <si>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</si>
  <si>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</si>
  <si>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</si>
  <si>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</si>
  <si>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</si>
  <si>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</si>
  <si>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</si>
  <si>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</si>
  <si>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</si>
  <si>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</si>
  <si>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</si>
  <si>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</si>
  <si>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</si>
  <si>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</si>
  <si>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</si>
  <si>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</si>
  <si>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</si>
  <si>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</si>
  <si>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</si>
  <si>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</si>
  <si>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</si>
  <si>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</si>
  <si>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</si>
  <si>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</si>
  <si>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</si>
  <si>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</si>
  <si>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</si>
  <si>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</si>
  <si>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</si>
  <si>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</si>
  <si>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</si>
  <si>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</si>
  <si>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</si>
  <si>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</si>
  <si>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</si>
  <si>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</si>
  <si>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</si>
  <si>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</si>
  <si>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</si>
  <si>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</si>
  <si>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</si>
  <si>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</si>
  <si>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</si>
  <si>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</si>
  <si>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</si>
  <si>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</si>
  <si>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</si>
  <si>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</si>
  <si>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</si>
  <si>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</si>
  <si>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</si>
  <si>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</si>
  <si>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</si>
  <si>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</si>
  <si>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</si>
  <si>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</si>
  <si>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</si>
  <si>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</si>
  <si>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</si>
  <si>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</si>
  <si>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</si>
  <si>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</si>
  <si>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</si>
  <si>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</si>
  <si>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</si>
  <si>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</si>
  <si>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</si>
  <si>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</si>
  <si>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</si>
  <si>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</si>
  <si>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</si>
  <si>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</si>
  <si>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</si>
  <si>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</si>
  <si>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</si>
  <si>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</si>
  <si>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</si>
  <si>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</si>
  <si>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</si>
  <si>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</si>
  <si>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</si>
  <si>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</si>
  <si>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</si>
  <si>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</si>
  <si>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</si>
  <si>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</si>
  <si>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</si>
  <si>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</si>
  <si>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</si>
  <si>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</si>
  <si>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</si>
  <si>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</si>
  <si>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</si>
  <si>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</si>
  <si>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</si>
  <si>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</si>
  <si>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</si>
  <si>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</si>
  <si>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</si>
  <si>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</si>
  <si>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</si>
  <si>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</si>
  <si>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</si>
  <si>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</si>
  <si>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</si>
  <si>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</si>
  <si>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</si>
  <si>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</si>
  <si>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</si>
  <si>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</si>
  <si>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</si>
  <si>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</si>
  <si>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</si>
  <si>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</si>
  <si>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</si>
  <si>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</si>
  <si>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</si>
  <si>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</si>
  <si>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</si>
  <si>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</si>
  <si>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</si>
  <si>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</si>
  <si>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</si>
  <si>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</si>
  <si>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</si>
  <si>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</si>
  <si>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</si>
  <si>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</si>
  <si>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</si>
  <si>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</si>
  <si>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</si>
  <si>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</si>
  <si>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</si>
  <si>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</si>
  <si>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</si>
  <si>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</si>
  <si>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</si>
  <si>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</si>
  <si>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</si>
  <si>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</si>
  <si>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</si>
  <si>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</si>
  <si>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</si>
  <si>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</si>
  <si>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</si>
  <si>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</si>
  <si>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</si>
  <si>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</si>
  <si>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</si>
  <si>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</si>
  <si>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</si>
  <si>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</si>
  <si>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</si>
  <si>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</si>
  <si>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</si>
  <si>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</si>
  <si>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</si>
  <si>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</si>
  <si>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</si>
  <si>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</si>
  <si>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</si>
  <si>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</si>
  <si>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</si>
  <si>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</si>
  <si>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</si>
  <si>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</si>
  <si>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</si>
  <si>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</si>
  <si>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</si>
  <si>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</si>
  <si>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</si>
  <si>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</si>
  <si>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</si>
  <si>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</si>
  <si>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</si>
  <si>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</si>
  <si>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</si>
  <si>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</si>
  <si>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</si>
  <si>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</si>
  <si>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</si>
  <si>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</si>
  <si>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</si>
  <si>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</si>
  <si>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</si>
  <si>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</si>
  <si>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</si>
  <si>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</si>
  <si>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</si>
  <si>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</si>
  <si>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</si>
  <si>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</si>
  <si>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</si>
  <si>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</si>
  <si>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</si>
  <si>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</si>
  <si>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</si>
  <si>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</si>
  <si>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</si>
  <si>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</si>
  <si>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</si>
  <si>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</si>
  <si>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</si>
  <si>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</si>
  <si>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</si>
  <si>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</si>
  <si>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</si>
  <si>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</si>
  <si>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</si>
  <si>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</si>
  <si>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</si>
  <si>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</si>
  <si>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</si>
  <si>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</si>
  <si>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</si>
  <si>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</si>
  <si>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</si>
  <si>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</si>
  <si>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</si>
  <si>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</si>
  <si>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</si>
  <si>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</si>
  <si>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</si>
  <si>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</si>
  <si>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</si>
  <si>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</si>
  <si>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</si>
  <si>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</si>
  <si>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</si>
  <si>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</si>
  <si>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</si>
  <si>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</si>
  <si>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</si>
  <si>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</si>
  <si>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</si>
  <si>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</si>
  <si>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</si>
  <si>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</si>
  <si>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</si>
  <si>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</si>
  <si>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</si>
  <si>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</si>
  <si>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</si>
  <si>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</si>
  <si>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</si>
  <si>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</si>
  <si>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</si>
  <si>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</si>
  <si>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</si>
  <si>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</si>
  <si>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</si>
  <si>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</si>
  <si>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</si>
  <si>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</si>
  <si>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</si>
  <si>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</si>
  <si>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</si>
  <si>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</si>
  <si>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</si>
  <si>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</si>
  <si>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</si>
  <si>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</si>
  <si>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</si>
  <si>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</si>
  <si>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</si>
  <si>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</si>
  <si>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</si>
  <si>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</si>
  <si>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</si>
  <si>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</si>
  <si>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</si>
  <si>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</si>
  <si>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</si>
  <si>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</si>
  <si>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</si>
  <si>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</si>
  <si>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</si>
  <si>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</si>
  <si>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</si>
  <si>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</si>
  <si>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</si>
  <si>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</si>
  <si>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</si>
  <si>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</si>
  <si>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</si>
  <si>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</si>
  <si>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</si>
  <si>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</si>
  <si>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</si>
  <si>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</si>
  <si>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</si>
  <si>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</si>
  <si>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</si>
  <si>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</si>
  <si>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</si>
  <si>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</si>
  <si>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</si>
  <si>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</si>
  <si>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</si>
  <si>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</si>
  <si>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</si>
  <si>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</si>
  <si>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</si>
  <si>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</si>
  <si>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</si>
  <si>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</si>
  <si>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</si>
  <si>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</si>
  <si>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</si>
  <si>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</si>
  <si>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</si>
  <si>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</si>
  <si>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</si>
  <si>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</si>
  <si>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</si>
  <si>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</si>
  <si>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</si>
  <si>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</si>
  <si>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</si>
  <si>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</si>
  <si>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</si>
  <si>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</si>
  <si>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</si>
  <si>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</si>
  <si>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</si>
  <si>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</si>
  <si>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</si>
  <si>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</si>
  <si>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</si>
  <si>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</si>
  <si>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</si>
  <si>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</si>
  <si>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</si>
  <si>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</si>
  <si>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</si>
  <si>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</si>
  <si>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</si>
  <si>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</si>
  <si>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</si>
  <si>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</si>
  <si>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</si>
  <si>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</si>
  <si>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</si>
  <si>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</si>
  <si>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</si>
  <si>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</si>
  <si>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</si>
  <si>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</si>
  <si>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</si>
  <si>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</si>
  <si>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</si>
  <si>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</si>
  <si>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</si>
  <si>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</si>
  <si>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</si>
  <si>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</si>
  <si>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</si>
  <si>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</si>
  <si>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</si>
  <si>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</si>
  <si>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</si>
  <si>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</si>
  <si>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</si>
  <si>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</si>
  <si>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</si>
  <si>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</si>
  <si>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</si>
  <si>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</si>
  <si>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</si>
  <si>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</si>
  <si>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</si>
  <si>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</si>
  <si>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</si>
  <si>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</si>
  <si>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</si>
  <si>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</si>
  <si>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</si>
  <si>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</si>
  <si>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</si>
  <si>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</si>
  <si>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</si>
  <si>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</si>
  <si>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</si>
  <si>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</si>
  <si>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</si>
  <si>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</si>
  <si>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</si>
  <si>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</si>
  <si>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</si>
  <si>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</si>
  <si>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</si>
  <si>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</si>
  <si>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</si>
  <si>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</si>
  <si>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</si>
  <si>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</si>
  <si>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</si>
  <si>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</si>
  <si>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</si>
  <si>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</si>
  <si>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</si>
  <si>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</si>
  <si>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</si>
  <si>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</si>
  <si>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</si>
  <si>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</si>
  <si>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</si>
  <si>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</si>
  <si>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</si>
  <si>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</si>
  <si>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</si>
  <si>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</si>
  <si>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</si>
  <si>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</si>
  <si>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</si>
  <si>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</si>
  <si>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</si>
  <si>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</si>
  <si>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</si>
  <si>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</si>
  <si>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</si>
  <si>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</si>
  <si>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</si>
  <si>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</si>
  <si>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</si>
  <si>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</si>
  <si>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</si>
  <si>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</si>
  <si>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</si>
  <si>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</si>
  <si>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</si>
  <si>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</si>
  <si>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</si>
  <si>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</si>
  <si>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</si>
  <si>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</si>
  <si>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</si>
  <si>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</si>
  <si>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</si>
  <si>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</si>
  <si>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</si>
  <si>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</si>
  <si>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</si>
  <si>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</si>
  <si>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</si>
  <si>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</si>
  <si>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</si>
  <si>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</si>
  <si>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</si>
  <si>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</si>
  <si>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</si>
  <si>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</si>
  <si>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</si>
  <si>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</si>
  <si>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</si>
  <si>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</si>
  <si>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</si>
  <si>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</si>
  <si>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</si>
  <si>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</si>
  <si>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</si>
  <si>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</si>
  <si>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</si>
  <si>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</si>
  <si>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</si>
  <si>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</si>
  <si>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</si>
  <si>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</si>
  <si>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</si>
  <si>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</si>
  <si>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</si>
  <si>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</si>
  <si>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</si>
  <si>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</si>
  <si>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</si>
  <si>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</si>
  <si>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</si>
  <si>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</si>
  <si>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</si>
  <si>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</si>
  <si>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</si>
  <si>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</si>
  <si>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</si>
  <si>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</si>
  <si>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</si>
  <si>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</si>
  <si>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</si>
  <si>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</si>
  <si>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</si>
  <si>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</si>
  <si>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</si>
  <si>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</si>
  <si>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</si>
  <si>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</si>
  <si>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</si>
  <si>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</si>
  <si>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</si>
  <si>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</si>
  <si>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</si>
  <si>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</si>
  <si>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</si>
  <si>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</si>
  <si>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</si>
  <si>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</si>
  <si>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</si>
  <si>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</si>
  <si>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</si>
  <si>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</si>
  <si>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</si>
  <si>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</si>
  <si>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</si>
  <si>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</si>
  <si>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</si>
  <si>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</si>
  <si>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</si>
  <si>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</si>
  <si>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</si>
  <si>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</si>
  <si>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</si>
  <si>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</si>
  <si>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</si>
  <si>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</si>
  <si>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</si>
  <si>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</si>
  <si>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</si>
  <si>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</si>
  <si>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</si>
  <si>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</si>
  <si>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</si>
  <si>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</si>
  <si>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</si>
  <si>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</si>
  <si>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</si>
  <si>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</si>
  <si>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</si>
  <si>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</si>
  <si>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</si>
  <si>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</si>
  <si>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</si>
  <si>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</si>
  <si>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</si>
  <si>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</si>
  <si>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</si>
  <si>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</si>
  <si>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</si>
  <si>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</si>
  <si>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</si>
  <si>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</si>
  <si>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</si>
  <si>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</si>
  <si>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</si>
  <si>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</si>
  <si>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</si>
  <si>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</si>
  <si>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</si>
  <si>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</si>
  <si>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</si>
  <si>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</si>
  <si>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</si>
  <si>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</si>
  <si>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</si>
  <si>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</si>
  <si>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</si>
  <si>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</si>
  <si>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</si>
  <si>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</si>
  <si>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</si>
  <si>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</si>
  <si>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</si>
  <si>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</si>
  <si>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</si>
  <si>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</si>
  <si>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</si>
  <si>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</si>
  <si>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</si>
  <si>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</si>
  <si>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</si>
  <si>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</si>
  <si>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</si>
  <si>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</si>
  <si>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</si>
  <si>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</si>
  <si>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</si>
  <si>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</si>
  <si>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</si>
  <si>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</si>
  <si>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</si>
  <si>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</si>
  <si>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</si>
  <si>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</si>
  <si>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</si>
  <si>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</si>
  <si>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</si>
  <si>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</si>
  <si>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</si>
  <si>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</si>
  <si>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</si>
  <si>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</si>
  <si>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</si>
  <si>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</si>
  <si>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</si>
  <si>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</si>
  <si>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</si>
  <si>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</si>
  <si>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</si>
  <si>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</si>
  <si>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</si>
  <si>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</si>
  <si>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</si>
  <si>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</si>
  <si>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</si>
  <si>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</si>
  <si>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</si>
  <si>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</si>
  <si>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</si>
  <si>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</si>
  <si>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</si>
  <si>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</si>
  <si>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</si>
  <si>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</si>
  <si>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</si>
  <si>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</si>
  <si>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</si>
  <si>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</si>
  <si>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</si>
  <si>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</si>
  <si>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</si>
  <si>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</si>
  <si>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</si>
  <si>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</si>
  <si>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</si>
  <si>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</si>
  <si>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</si>
  <si>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</si>
  <si>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</si>
  <si>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</si>
  <si>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</si>
  <si>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</si>
  <si>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</si>
  <si>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</si>
  <si>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</si>
  <si>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</si>
  <si>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</si>
  <si>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</si>
  <si>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</si>
  <si>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</si>
  <si>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</si>
  <si>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</si>
  <si>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</si>
  <si>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</si>
  <si>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</si>
  <si>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</si>
  <si>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</si>
  <si>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</si>
  <si>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</si>
  <si>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</si>
  <si>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</si>
  <si>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</si>
  <si>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</si>
  <si>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</si>
  <si>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</si>
  <si>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</si>
  <si>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</si>
  <si>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</si>
  <si>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</si>
  <si>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</si>
  <si>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</si>
  <si>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</si>
  <si>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</si>
  <si>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</si>
  <si>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</si>
  <si>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</si>
  <si>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</si>
  <si>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</si>
  <si>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</si>
  <si>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</si>
  <si>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</si>
  <si>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</si>
  <si>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</si>
  <si>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</si>
  <si>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</si>
  <si>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</si>
  <si>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</si>
  <si>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</si>
  <si>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</si>
  <si>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</si>
  <si>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</si>
  <si>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</si>
  <si>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</si>
  <si>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</si>
  <si>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</si>
  <si>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</si>
  <si>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</si>
  <si>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</si>
  <si>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</si>
  <si>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</si>
  <si>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</si>
  <si>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</si>
  <si>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</si>
  <si>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</si>
  <si>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</si>
  <si>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</si>
  <si>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</si>
  <si>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</si>
  <si>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</si>
  <si>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</si>
  <si>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</si>
  <si>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</si>
  <si>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</si>
  <si>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</si>
  <si>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</si>
  <si>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</si>
  <si>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</si>
  <si>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</si>
  <si>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</si>
  <si>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</si>
  <si>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</si>
  <si>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</si>
  <si>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</si>
  <si>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</si>
  <si>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</si>
  <si>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</si>
  <si>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</si>
  <si>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</si>
  <si>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</si>
  <si>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</si>
  <si>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</si>
  <si>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</si>
  <si>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</si>
  <si>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</si>
  <si>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</si>
  <si>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</si>
  <si>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</si>
  <si>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</si>
  <si>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</si>
  <si>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</si>
  <si>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</si>
  <si>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</si>
  <si>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</si>
  <si>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</si>
  <si>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</si>
  <si>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</si>
  <si>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</si>
  <si>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</si>
  <si>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</si>
  <si>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</si>
  <si>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</si>
  <si>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</si>
  <si>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</si>
  <si>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</si>
  <si>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</si>
  <si>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</si>
  <si>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</si>
  <si>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</si>
  <si>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</si>
  <si>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</si>
  <si>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</si>
  <si>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</si>
  <si>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</si>
  <si>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</si>
  <si>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</si>
  <si>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</si>
  <si>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</si>
  <si>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</si>
  <si>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</si>
  <si>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</si>
  <si>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</si>
  <si>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</si>
  <si>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</si>
  <si>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</si>
  <si>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</si>
  <si>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</si>
  <si>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</si>
  <si>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</si>
  <si>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</si>
  <si>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</si>
  <si>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</si>
  <si>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</si>
  <si>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</si>
  <si>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</si>
  <si>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</si>
  <si>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</si>
  <si>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</si>
  <si>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</si>
  <si>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</si>
  <si>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</si>
  <si>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</si>
  <si>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</si>
  <si>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</si>
  <si>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</si>
  <si>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</si>
  <si>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</si>
  <si>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</si>
  <si>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</si>
  <si>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</si>
  <si>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</si>
  <si>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</si>
  <si>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</si>
  <si>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</si>
  <si>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</si>
  <si>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</si>
  <si>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</si>
  <si>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</si>
  <si>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</si>
  <si>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</si>
  <si>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</si>
  <si>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</si>
  <si>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</si>
  <si>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</si>
  <si>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</si>
  <si>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</si>
  <si>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</si>
  <si>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</si>
  <si>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</si>
  <si>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</si>
  <si>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</si>
  <si>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</si>
  <si>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</si>
  <si>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</si>
  <si>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PCM-20251030-00001830</t>
  </si>
  <si>
    <t>Emergency</t>
  </si>
  <si>
    <t xml:space="preserve">EM team need 20 min </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</si>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</sst>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3" totalsRowShown="0" headerRowDxfId="174" dataDxfId="173" headerRowBorderDxfId="171" tableBorderDxfId="172" totalsRowBorderDxfId="170">
  <autoFilter ref="A1:L13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4" totalsRowShown="0" headerRowDxfId="48" dataDxfId="47" headerRowBorderDxfId="45" tableBorderDxfId="46" totalsRowBorderDxfId="44">
  <autoFilter ref="A1:L14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8" totalsRowShown="0" headerRowDxfId="31" dataDxfId="30" headerRowBorderDxfId="28" tableBorderDxfId="29">
  <autoFilter ref="A1:L39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3"/>
  <sheetViews>
    <sheetView workbookViewId="0">
      <selection activeCell="K3" sqref="K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297.97714328704024</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45960.925569212966</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45960.925569212966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45960.925569212966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45960.925569212966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45960.925569212966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45960.925569212966</v>
      </c>
      <c r="H8" s="136"/>
      <c r="I8" s="134" t="str">
        <f>IFERROR(VLOOKUP(D8,DB!A:F,6,0),"")</f>
        <v/>
      </c>
      <c r="J8" s="134" t="str">
        <f>IFERROR(VLOOKUP(D8,DB!A:G,7,0),"")</f>
        <v/>
      </c>
      <c r="K8" s="138"/>
      <c r="L8" s="139" t="str">
        <f>IFERROR(VLOOKUP(D8,DB!A:I,9,0),"")</f>
        <v/>
      </c>
    </row>
    <row r="9" spans="1:15" ht="15" customHeight="1">
      <c r="A9" s="133"/>
      <c r="B9" s="134" t="str">
        <f>IFERROR(VLOOKUP(D9,DB!A:K,11,0),"")</f>
        <v/>
      </c>
      <c r="C9" s="134"/>
      <c r="D9" s="80"/>
      <c r="E9" s="135"/>
      <c r="F9" s="136"/>
      <c r="G9" s="137">
        <f ca="1">IFERROR(NOW()-F9,"")</f>
        <v>45960.925569212966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45960.925569212966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45960.925569212966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45960.925569212966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45960.925569212966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45960.925569212966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45960.925569212966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45960.925569212966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45960.925569212966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45960.925569212966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45960.925569212966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45960.925569212966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45960.925569212966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45960.925569212966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45960.925569212966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45960.925569212966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45960.925569212966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45960.925569212966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45960.925569212966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45960.925569212966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45960.925569212966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45960.925569212966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45960.925569212966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45960.925569212966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45960.925569212966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45960.925569212966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45960.925569212966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45960.925569212966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45960.925569212966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45960.925569212966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45960.925569212966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45960.925569212966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45960.925569212966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45960.925569212966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45960.925569212966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45960.925569212966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45960.925569212966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45960.925569212966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45960.925569212966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45960.925569212966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45960.925569212966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45960.925569212966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45960.925569212966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45960.925569212966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45960.925569212966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45960.925569212966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45960.925569212966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45960.925569212966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45960.925569212966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45960.925569212966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45960.925569212966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45960.925569212966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45960.925569212966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45960.925569212966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45960.925569212966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45960.925569212966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45960.925569212966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45960.925569212966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45960.925569212966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45960.925569212966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45960.925569212966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45960.925569212966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45960.925569212966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45960.925569212966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45960.925569212966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45960.925569212966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45960.925569212966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45960.925569212966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45960.925569212966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45960.925569212966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45960.925569212966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45960.925569212966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45960.925569212966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45960.925569212966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45960.925569212966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45960.925569212966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45960.925569212966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45960.925569212966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45960.925569212966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45960.925569212966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45960.925569212966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45960.925569212966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45960.925569212966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45960.925569212966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45960.925569212966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45960.925569212966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45960.925569212966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45960.925569212966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45960.925569212966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45960.925569212966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45960.925569212966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45960.925569212966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45960.925569212966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45960.925569212966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45960.925569212966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45960.925569212966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45960.925569212966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45960.925569212966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45960.925569212966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45960.925569212966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45960.925569212966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45960.925569212966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45960.925569212966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45960.925569212966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45960.925569212966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45960.925569212966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45960.925569212966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45960.925569212966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45960.925569212966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45960.925569212966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45960.925569212966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45960.925569212966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45960.925569212966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45960.925569212966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45960.925569212966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45960.925569212966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45960.925569212966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45960.925569212966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45960.925569212966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45960.925569212966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45960.925569212966</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45960.925569212966</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45960.925569212966</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45960.925569212966</v>
      </c>
      <c r="H132" s="136"/>
      <c r="I132" s="134" t="str">
        <f>IFERROR(VLOOKUP(D132,DB!A:F,6,0),"")</f>
        <v/>
      </c>
      <c r="J132" s="134" t="str">
        <f>IFERROR(VLOOKUP(D132,DB!A:G,7,0),"")</f>
        <v/>
      </c>
      <c r="K132" s="138"/>
      <c r="L132" s="139" t="str">
        <f>IFERROR(VLOOKUP(D132,DB!A:I,9,0),"")</f>
        <v/>
      </c>
    </row>
    <row r="133" spans="1:12" ht="15" customHeight="1">
      <c r="A133" s="145"/>
      <c r="B133" s="146" t="str">
        <f>IFERROR(VLOOKUP(D133,DB!A:K,11,0),"")</f>
        <v/>
      </c>
      <c r="C133" s="146"/>
      <c r="D133" s="146"/>
      <c r="E133" s="147"/>
      <c r="F133" s="148"/>
      <c r="G133" s="149">
        <f ca="1">IFERROR(NOW()-F133,"")</f>
        <v>45960.925569212966</v>
      </c>
      <c r="H133" s="148"/>
      <c r="I133" s="146" t="str">
        <f>IFERROR(VLOOKUP(D133,DB!A:F,6,0),"")</f>
        <v/>
      </c>
      <c r="J133" s="146" t="str">
        <f>IFERROR(VLOOKUP(D133,DB!A:G,7,0),"")</f>
        <v/>
      </c>
      <c r="K133" s="150"/>
      <c r="L133" s="151" t="str">
        <f>IFERROR(VLOOKUP(D133,DB!A:I,9,0),"")</f>
        <v/>
      </c>
    </row>
  </sheetData>
  <customSheetViews>
    <customSheetView guid="{F6042A99-DD27-4453-835D-0834D95730CC}" filter="1" showAutoFilter="1">
      <pageMargins left="0" right="0" top="0" bottom="0" header="0" footer="0"/>
      <autoFilter ref="B1:M1" xr:uid="{6769B714-745A-49F9-9642-95B1EAEDED6D}"/>
    </customSheetView>
  </customSheetViews>
  <dataValidations count="2">
    <dataValidation allowBlank="1" showInputMessage="1" showErrorMessage="1" sqref="E1" xr:uid="{5DBA255D-CDD9-49FB-AD3C-AF70AB4EE696}"/>
    <dataValidation type="list" allowBlank="1" showInputMessage="1" showErrorMessage="1" sqref="E2:E13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135.9257312500049</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2.1834858796355547</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45960.925569212966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45960.925569212966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45960.925569212966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45960.925569212966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45960.925569212966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45960.925569212966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45960.925569212966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45960.925569212966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45960.925569212966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45960.925569212966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45960.925569212966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45960.925569212966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45960.925569212966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45960.925569212966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45960.925569212966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45960.925569212966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45960.925569212966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45960.925569212966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45960.925569212966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45960.925569212966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45960.925569212966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45960.925569212966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45960.925569212966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45960.925569212966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45960.925569212966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45960.925569212966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45960.925569212966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45960.925569212966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45960.925569212966</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45960.925569212966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45960.925569212966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45960.925569212966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45960.925569212966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45960.925569212966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45960.925569212966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45960.925569212966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45960.925569212966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45960.925569212966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45960.925569212966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45960.925569212966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45960.925569212966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45960.925569212966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45960.925569212966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45960.925569212966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45960.925569212966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45960.925569212966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45960.925569212966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45960.925569212966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45960.925569212966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45960.925569212966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45960.925569212966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45960.925569212966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45960.925569212966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45960.925569212966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45960.925569212966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45960.925569212966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45960.925569212966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45960.925569212966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45960.925569212966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45960.925569212966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45960.925569212966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45960.925569212966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45960.925569212966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45960.925569212966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45960.925569212966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45960.925569212966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45960.925569212966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45960.925569212966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45960.925569212966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45960.925569212966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45960.925569212966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45960.925569212966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45960.925569212966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45960.925569212966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45960.925569212966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45960.925569212966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45960.925569212966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45960.925569212966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45960.925569212966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45960.925569212966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45960.925569212966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45960.925569212966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45960.925569212966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45960.925569212966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45960.925569212966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45960.925569212966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45960.925569212966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45960.925569212966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45960.925569212966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45960.925569212966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45960.925569212966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45960.925569212966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45960.925569212966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45960.925569212966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45960.925569212966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45960.925569212966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45960.925569212966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45960.925569212966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45960.925569212966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45960.925569212966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45960.925569212966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45960.925569212966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45960.925569212966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45960.925569212966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45960.925569212966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45960.925569212966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45960.925569212966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45960.925569212966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45960.925569212966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45960.925569212966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45960.925569212966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45960.925569212966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45960.925569212966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45960.925569212966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45960.925569212966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45960.925569212966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45960.925569212966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45960.925569212966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45960.925569212966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45960.925569212966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45960.925569212966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45960.925569212966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45960.925569212966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45960.925569212966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45960.925569212966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45960.925569212966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45960.925569212966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45960.925569212966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45960.925569212966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45960.925569212966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45960.925569212966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45960.925569212966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45960.925569212966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45960.925569212966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45960.925569212966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45960.925569212966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45960.925569212966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45960.925569212966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45960.925569212966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45960.925569212966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45960.925569212966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45960.925569212966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45960.925569212966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45960.925569212966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45960.925569212966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45960.925569212966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45960.925569212966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45960.925569212966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45960.925569212966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45960.925569212966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45960.925569212966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45960.925569212966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45960.925569212966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45960.925569212966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45960.925569212966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45960.925569212966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45960.925569212966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45960.925569212966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45960.925569212966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45960.925569212966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45960.925569212966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45960.925569212966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45960.925569212966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45960.925569212966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45960.925569212966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45960.925569212966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45960.925569212966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45960.925569212966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45960.925569212966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45960.925569212966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45960.925569212966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45960.925569212966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45960.925569212966</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39107</v>
      </c>
      <c r="B2" s="63" t="str">
        <f>IFERROR(VLOOKUP(D2,DB!A:K,11,0),"")</f>
        <v>R3</v>
      </c>
      <c r="C2" s="18">
        <v>24</v>
      </c>
      <c r="D2" s="18" t="s">
        <v>17933</v>
      </c>
      <c r="E2" s="18" t="s">
        <v>39108</v>
      </c>
      <c r="F2" s="20">
        <v>45960.883784722224</v>
      </c>
      <c r="G2" s="21">
        <f t="shared" ref="G2:G55" ca="1" si="0">IFERROR(NOW()-F2,"-")</f>
        <v>4.1784490742429625E-2</v>
      </c>
      <c r="H2" s="22">
        <v>45960.876886574071</v>
      </c>
      <c r="I2" s="19" t="str">
        <f>IFERROR(VLOOKUP(D2,DB!A:F,6,0),"")</f>
        <v>Generator-SG</v>
      </c>
      <c r="J2" s="18" t="str">
        <f>IFERROR(VLOOKUP(D2,DB!A:G,7,0),"")</f>
        <v>Dead</v>
      </c>
      <c r="K2" s="46" t="s">
        <v>39109</v>
      </c>
      <c r="L2" s="23" t="str">
        <f>IFERROR(VLOOKUP(D2,DB!A:I,9,0),"")</f>
        <v>Latis</v>
      </c>
    </row>
    <row r="3" spans="1:13" ht="15" customHeight="1">
      <c r="A3" s="19"/>
      <c r="B3" s="63" t="str">
        <f>IFERROR(VLOOKUP(D3,DB!A:K,11,0),"")</f>
        <v/>
      </c>
      <c r="C3" s="18"/>
      <c r="D3" s="18"/>
      <c r="E3" s="18"/>
      <c r="F3" s="20"/>
      <c r="G3" s="21">
        <f t="shared" ca="1" si="0"/>
        <v>45960.925569212966</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45960.925569212966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45960.925569212966</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45960.925569212966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45960.925569212966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45960.925569212966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45960.925569212966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45960.925569212966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45960.925569212966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45960.925569212966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45960.925569212966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45960.925569212966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45960.925569212966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45960.925569212966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45960.925569212966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45960.925569212966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45960.925569212966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45960.925569212966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45960.925569212966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45960.925569212966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45960.925569212966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45960.925569212966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45960.925569212966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45960.925569212966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45960.925569212966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45960.925569212966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45960.925569212966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45960.925569212966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45960.925569212966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45960.925569212966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45960.925569212966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45960.925569212966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45960.925569212966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45960.925569212966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45960.925569212966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45960.925569212966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45960.925569212966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45960.925569212966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45960.925569212966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45960.925569212966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45960.925569212966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45960.925569212966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45960.925569212966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45960.925569212966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45960.925569212966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45960.925569212966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45960.925569212966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45960.925569212966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45960.925569212966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45960.925569212966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45960.925569212966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45960.925569212966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45960.925569212966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45960.925569212966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45960.925569212966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45960.925569212966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45960.925569212966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45960.925569212966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45960.925569212966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45960.925569212966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45960.925569212966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45960.925569212966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45960.925569212966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45960.925569212966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45960.925569212966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45960.925569212966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45960.925569212966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45960.925569212966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45960.925569212966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45960.925569212966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45960.925569212966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45960.925569212966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45960.925569212966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45960.925569212966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45960.925569212966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45960.925569212966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45960.925569212966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45960.925569212966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45960.925569212966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45960.925569212966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45960.925569212966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45960.925569212966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45960.925569212966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45960.925569212966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45960.925569212966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45960.925569212966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45960.925569212966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45960.925569212966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45960.925569212966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45960.925569212966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45960.925569212966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45960.925569212966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45960.925569212966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45960.925569212966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45960.925569212966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45960.925569212966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45960.925569212966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45960.925569212966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45960.925569212966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45960.925569212966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45960.925569212966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45960.925569212966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45960.925569212966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45960.925569212966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45960.925569212966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45960.925569212966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45960.925569212966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45960.925569212966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45960.925569212966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45960.925569212966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45960.925569212966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45960.925569212966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45960.925569212966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45960.925569212966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45960.925569212966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45960.925569212966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45960.925569212966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45960.925569212966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45960.925569212966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45960.925569212966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45960.925569212966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45960.925569212966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45960.925569212966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45960.925569212966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45960.925569212966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45960.925569212966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45960.925569212966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45960.925569212966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45960.925569212966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45960.925569212966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45960.925569212966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45960.925569212966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45960.925569212966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45960.925569212966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45960.925569212966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45960.925569212966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45960.925569212966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45960.925569212966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45960.925569212966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45960.925569212966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45960.925569212966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45960.925569212966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45960.925569212966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45960.925569212966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45960.925569212966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45960.925569212966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45960.925569212966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45960.925569212966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45960.925569212966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45960.925569212966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45960.925569212966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45960.925569212966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45960.925569212966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45960.925569212966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45960.925569212966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45960.925569212966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45960.925569212966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45960.925569212966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45960.925569212966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45960.925569212966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45960.925569212966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45960.925569212966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45960.925569212966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45960.925569212966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45960.925569212966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45960.925569212966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45960.925569212966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45960.925569212966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45960.925569212966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45960.925569212966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45960.925569212966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45960.925569212966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45960.925569212966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45960.925569212966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45960.925569212966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45960.925569212966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45960.925569212966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45960.925569212966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45960.925569212966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45960.925569212966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45960.925569212966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45960.925569212966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45960.925569212966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45960.925569212966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45960.925569212966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45960.925569212966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45960.925569212966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45960.925569212966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45960.925569212966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45960.925569212966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45960.925569212966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45960.925569212966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45960.925569212966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45960.925569212966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45960.925569212966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45960.925569212966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45960.925569212966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45960.925569212966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45960.925569212966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45960.925569212966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45960.925569212966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45960.925569212966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45960.925569212966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45960.925569212966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45960.925569212966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45960.925569212966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45960.925569212966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45960.925569212966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45960.925569212966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45960.925569212966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45960.925569212966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45960.925569212966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45960.925569212966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45960.925569212966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45960.925569212966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45960.925569212966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45960.925569212966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45960.925569212966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45960.925569212966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45960.925569212966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45960.925569212966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45960.925569212966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45960.925569212966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45960.925569212966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45960.925569212966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45960.925569212966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45960.925569212966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45960.925569212966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45960.925569212966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45960.925569212966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45960.925569212966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45960.925569212966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45960.925569212966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45960.925569212966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45960.925569212966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45960.925569212966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45960.925569212966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45960.925569212966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45960.925569212966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45960.925569212966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45960.925569212966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45960.925569212966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45960.925569212966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45960.925569212966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45960.925569212966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45960.925569212966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45960.925569212966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45960.925569212966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45960.925569212966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45960.925569212966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45960.925569212966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45960.925569212966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45960.925569212966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45960.925569212966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45960.925569212966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45960.925569212966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45960.925569212966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45960.925569212966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45960.925569212966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45960.925569212966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45960.925569212966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45960.925569212966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45960.925569212966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45960.925569212966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45960.925569212966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45960.925569212966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45960.925569212966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45960.925569212966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45960.925569212966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45960.925569212966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45960.925569212966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45960.925569212966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45960.925569212966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45960.925569212966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45960.925569212966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45960.925569212966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45960.925569212966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45960.925569212966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45960.925569212966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45960.925569212966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45960.925569212966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45960.925569212966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45960.925569212966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45960.925569212966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45960.925569212966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45960.925569212966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45960.925569212966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45960.925569212966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45960.925569212966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45960.925569212966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45960.925569212966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45960.925569212966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45960.925569212966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45960.925569212966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45960.925569212966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45960.925569212966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45960.925569212966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45960.925569212966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45960.925569212966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45960.925569212966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45960.925569212966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45960.925569212966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45960.925569212966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45960.925569212966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45960.925569212966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45960.925569212966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45960.925569212966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45960.925569212966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45960.925569212966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45960.925569212966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45960.925569212966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45960.925569212966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45960.925569212966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45960.925569212966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45960.925569212966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45960.925569212966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45960.925569212966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45960.925569212966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45960.925569212966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45960.925569212966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45960.925569212966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45960.925569212966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45960.925569212966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45960.925569212966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45960.925569212966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45960.925569212966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45960.925569212966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45960.925569212966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45960.925569212966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45960.925569212966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45960.925569212966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45960.925569212966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45960.925569212966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45960.925569212966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45960.925569212966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45960.925569212966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45960.925569212966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45960.925569212966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45960.925569212966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45960.925569212966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45960.925569212966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45960.925569212966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45960.925569212966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45960.925569212966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45960.925569212966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45960.925569212966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45960.925569212966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45960.925569212966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45960.925569212966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45960.925569212966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45960.925569212966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45960.925569212966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45960.925569212966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45960.925569212966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45960.925569212966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45960.925569212966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45960.925569212966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45960.925569212966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45960.925569212966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45960.925569212966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45960.925569212966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45960.925569212966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45960.925569212966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45960.925569212966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45960.925569212966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45960.925569212966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45960.925569212966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45960.925569212966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45960.925569212966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45960.925569212966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45960.925569212966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45960.925569212966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45960.925569212966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45960.925569212966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45960.925569212966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45960.925569212966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45960.925569212966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45960.925569212966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45960.925569212966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45960.925569212966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45960.925569212966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45960.925569212966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45960.925569212966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45960.925569212966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45960.925569212966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45960.925569212966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45960.925569212966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45960.925569212966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45960.925569212966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45960.925569212966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45960.925569212966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45960.925569212966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45960.925569212966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45960.925569212966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45960.925569212966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45960.925569212966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45960.925569212966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45960.925569212966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45960.925569212966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45960.925569212966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45960.925569212966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45960.925569212966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45960.925569212966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45960.925569212966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45960.925569212966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45960.925569212966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45960.925569212966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45960.925569212966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45960.925569212966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45960.925569212966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45960.925569212966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45960.925569212966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45960.925569212966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45960.925569212966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45960.925569212966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45960.925569212966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45960.925569212966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45960.925569212966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45960.925569212966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45960.925569212966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45960.925569212966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45960.925569212966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45960.925569212966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45960.925569212966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45960.925569212966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45960.925569212966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45960.925569212966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45960.925569212966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45960.925569212966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45960.925569212966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45960.925569212966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45960.925569212966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45960.925569212966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45960.925569212966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45960.925569212966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45960.925569212966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45960.925569212966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45960.925569212966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45960.925569212966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45960.925569212966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45960.925569212966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45960.925569212966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45960.925569212966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45960.925569212966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45960.925569212966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45960.925569212966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45960.925569212966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45960.925569212966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45960.925569212966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45960.925569212966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45960.925569212966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45960.925569212966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45960.925569212966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45960.925569212966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45960.925569212966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45960.925569212966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45960.925569212966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45960.925569212966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45960.925569212966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45960.925569212966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45960.925569212966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45960.925569212966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45960.925569212966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45960.925569212966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45960.925569212966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45960.925569212966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45960.925569212966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45960.925569212966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45960.925569212966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45960.925569212966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45960.925569212966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45960.925569212966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45960.925569212966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45960.925569212966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45960.925569212966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45960.925569212966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45960.925569212966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45960.925569212966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45960.925569212966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45960.925569212966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45960.925569212966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45960.925569212966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45960.925569212966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45960.925569212966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45960.925569212966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45960.925569212966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45960.925569212966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45960.925569212966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45960.925569212966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45960.925569212966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45960.925569212966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45960.925569212966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45960.925569212966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45960.925569212966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45960.925569212966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45960.925569212966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45960.925569212966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45960.925569212966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45960.925569212966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45960.925569212966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45960.925569212966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45960.925569212966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45960.925569212966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45960.925569212966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45960.925569212966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45960.925569212966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45960.925569212966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45960.925569212966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45960.925569212966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45960.925569212966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45960.925569212966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45960.925569212966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45960.925569212966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45960.925569212966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45960.925569212966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45960.925569212966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45960.925569212966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45960.925569212966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45960.925569212966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45960.925569212966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45960.925569212966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45960.925569212966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45960.925569212966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45960.925569212966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45960.925569212966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45960.925569212966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45960.925569212966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45960.925569212966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45960.925569212966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45960.925569212966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45960.925569212966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45960.925569212966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45960.925569212966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45960.925569212966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45960.925569212966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45960.925569212966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45960.925569212966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45960.925569212966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45960.925569212966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45960.925569212966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45960.925569212966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45960.925569212966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45960.925569212966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45960.925569212966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45960.925569212966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45960.925569212966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45960.925569212966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45960.925569212966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45960.925569212966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45960.925569212966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45960.925569212966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45960.925569212966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45960.925569212966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45960.925569212966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45960.925569212966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45960.925569212966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45960.925569212966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45960.925569212966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45960.925569212966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45960.925569212966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45960.925569212966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45960.925569212966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45960.925569212966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45960.925569212966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45960.925569212966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45960.925569212966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45960.925569212966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45960.925569212966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45960.925569212966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45960.925569212966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45960.925569212966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45960.925569212966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45960.925569212966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45960.925569212966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45960.925569212966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45960.925569212966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45960.925569212966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45960.925569212966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45960.925569212966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45960.925569212966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45960.925569212966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45960.925569212966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45960.925569212966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45960.925569212966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45960.925569212966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45960.925569212966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45960.925569212966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45960.925569212966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45960.925569212966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45960.925569212966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45960.925569212966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45960.925569212966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45960.925569212966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45960.925569212966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45960.925569212966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45960.925569212966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45960.925569212966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45960.925569212966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45960.925569212966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45960.925569212966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45960.925569212966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45960.925569212966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45960.925569212966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45960.925569212966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45960.925569212966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45960.925569212966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45960.925569212966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45960.925569212966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45960.925569212966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45960.925569212966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45960.925569212966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45960.925569212966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45960.925569212966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45960.925569212966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45960.925569212966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45960.925569212966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45960.925569212966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45960.925569212966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45960.925569212966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45960.925569212966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45960.925569212966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45960.925569212966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45960.925569212966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45960.925569212966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45960.925569212966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45960.925569212966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45960.925569212966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45960.925569212966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45960.925569212966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45960.925569212966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45960.925569212966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45960.925569212966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45960.925569212966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45960.925569212966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45960.925569212966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45960.925569212966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45960.925569212966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45960.925569212966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45960.925569212966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45960.925569212966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45960.925569212966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45960.925569212966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45960.925569212966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45960.925569212966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45960.925569212966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45960.925569212966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45960.925569212966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45960.925569212966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45960.925569212966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45960.925569212966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45960.925569212966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45960.925569212966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45960.925569212966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45960.925569212966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45960.925569212966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45960.925569212966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45960.925569212966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45960.925569212966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45960.925569212966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45960.925569212966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45960.925569212966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45960.925569212966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45960.925569212966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45960.925569212966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45960.925569212966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45960.925569212966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45960.925569212966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45960.925569212966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45960.925569212966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45960.925569212966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45960.925569212966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45960.925569212966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45960.925569212966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45960.925569212966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45960.925569212966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45960.925569212966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45960.925569212966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45960.925569212966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45960.925569212966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45960.925569212966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45960.925569212966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45960.925569212966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45960.925569212966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45960.925569212966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45960.925569212966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45960.925569212966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45960.925569212966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45960.925569212966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45960.925569212966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45960.925569212966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45960.925569212966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45960.925569212966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45960.925569212966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45960.925569212966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45960.925569212966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45960.925569212966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45960.925569212966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45960.925569212966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45960.925569212966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45960.925569212966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45960.925569212966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45960.925569212966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45960.925569212966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45960.925569212966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45960.925569212966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45960.925569212966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45960.925569212966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45960.925569212966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45960.925569212966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45960.925569212966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45960.925569212966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45960.925569212966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45960.925569212966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45960.925569212966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45960.925569212966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45960.925569212966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45960.925569212966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45960.925569212966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45960.925569212966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45960.925569212966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45960.925569212966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45960.925569212966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45960.925569212966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45960.925569212966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45960.925569212966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45960.925569212966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45960.925569212966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45960.925569212966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45960.925569212966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45960.925569212966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45960.925569212966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45960.925569212966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45960.925569212966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45960.925569212966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45960.925569212966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45960.925569212966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45960.925569212966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45960.925569212966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45960.925569212966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45960.925569212966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45960.925569212966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45960.925569212966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45960.925569212966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45960.925569212966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45960.925569212966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45960.925569212966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45960.925569212966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45960.925569212966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45960.925569212966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45960.925569212966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45960.925569212966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45960.925569212966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45960.925569212966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45960.925569212966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45960.925569212966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45960.925569212966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45960.925569212966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45960.925569212966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45960.925569212966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45960.925569212966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45960.925569212966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45960.925569212966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45960.925569212966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45960.925569212966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45960.925569212966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45960.925569212966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45960.925569212966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45960.925569212966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45960.925569212966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45960.925569212966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45960.925569212966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45960.925569212966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45960.925569212966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45960.925569212966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45960.925569212966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45960.925569212966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45960.925569212966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45960.925569212966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45960.925569212966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45960.925569212966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45960.925569212966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45960.925569212966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45960.925569212966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45960.925569212966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45960.925569212966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45960.925569212966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45960.925569212966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45960.925569212966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45960.925569212966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45960.925569212966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45960.925569212966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45960.925569212966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45960.925569212966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45960.925569212966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45960.925569212966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45960.925569212966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45960.925569212966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45960.925569212966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45960.925569212966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45960.925569212966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45960.925569212966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45960.925569212966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45960.925569212966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45960.925569212966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45960.925569212966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45960.925569212966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45960.925569212966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45960.925569212966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45960.925569212966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45960.925569212966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45960.925569212966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45960.925569212966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45960.925569212966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45960.925569212966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45960.925569212966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45960.925569212966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45960.925569212966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45960.925569212966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45960.925569212966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45960.925569212966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45960.925569212966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45960.925569212966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45960.925569212966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45960.925569212966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45960.925569212966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45960.925569212966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45960.925569212966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45960.925569212966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45960.925569212966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45960.925569212966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45960.925569212966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45960.925569212966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45960.925569212966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45960.925569212966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45960.925569212966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45960.925569212966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45960.925569212966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45960.925569212966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45960.925569212966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45960.925569212966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45960.925569212966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45960.925569212966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45960.925569212966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45960.925569212966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45960.925569212966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45960.925569212966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45960.925569212966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45960.925569212966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45960.925569212966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45960.925569212966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45960.925569212966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45960.925569212966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45960.925569212966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45960.925569212966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45960.925569212966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45960.925569212966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45960.925569212966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45960.925569212966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45960.925569212966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45960.925569212966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45960.925569212966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45960.925569212966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45960.925569212966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45960.925569212966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45960.925569212966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45960.925569212966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45960.925569212966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45960.925569212966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45960.925569212966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45960.925569212966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45960.925569212966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45960.925569212966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45960.925569212966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45960.925569212966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45960.925569212966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45960.925569212966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45960.925569212966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45960.925569212966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45960.925569212966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45960.925569212966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45960.925569212966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45960.925569212966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45960.925569212966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45960.925569212966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45960.925569212966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45960.925569212966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45960.925569212966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45960.925569212966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45960.925569212966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45960.925569212966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45960.925569212966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45960.925569212966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45960.925569212966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45960.925569212966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45960.925569212966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45960.925569212966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45960.925569212966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45960.925569212966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45960.925569212966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45960.925569212966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45960.925569212966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45960.925569212966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45960.925569212966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45960.925569212966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45960.925569212966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45960.925569212966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45960.925569212966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45960.925569212966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45960.925569212966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45960.925569212966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45960.925569212966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45960.925569212966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45960.925569212966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45960.925569212966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45960.925569212966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45960.925569212966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45960.925569212966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45960.925569212966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45960.925569212966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45960.925569212966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45960.925569212966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45960.925569212966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45960.925569212966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45960.925569212966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45960.925569212966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45960.925569212966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45960.925569212966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45960.925569212966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45960.925569212966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45960.925569212966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45960.925569212966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45960.925569212966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45960.925569212966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45960.925569212966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45960.925569212966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45960.925569212966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45960.925569212966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45960.925569212966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45960.925569212966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45960.925569212966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45960.925569212966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45960.925569212966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45960.925569212966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45960.925569212966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45960.925569212966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45960.925569212966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45960.925569212966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45960.925569212966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45960.925569212966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45960.925569212966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45960.925569212966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45960.925569212966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45960.925569212966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45960.925569212966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45960.925569212966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45960.925569212966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45960.925569212966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45960.925569212966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45960.925569212966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45960.925569212966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45960.925569212966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45960.925569212966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45960.925569212966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45960.925569212966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45960.925569212966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45960.925569212966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45960.925569212966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45960.925569212966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45960.925569212966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45960.925569212966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45960.925569212966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45960.925569212966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45960.925569212966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45960.925569212966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45960.925569212966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45960.925569212966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45960.925569212966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45960.925569212966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45960.925569212966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45960.925569212966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45960.925569212966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45960.925569212966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45960.925569212966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45960.925569212966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45960.925569212966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45960.925569212966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45960.925569212966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45960.925569212966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45960.925569212966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45960.925569212966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45960.925569212966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45960.925569212966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45960.925569212966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45960.925569212966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45960.925569212966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45960.925569212966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45960.925569212966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45960.925569212966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45960.925569212966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45960.925569212966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45960.925569212966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45960.925569212966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45960.925569212966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45960.925569212966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45960.925569212966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45960.925569212966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45960.925569212966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45960.925569212966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45960.925569212966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45960.925569212966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45960.925569212966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45960.925569212966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45960.925569212966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45960.925569212966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45960.925569212966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45960.925569212966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45960.925569212966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45960.925569212966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45960.925569212966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45960.925569212966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45960.925569212966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45960.925569212966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45960.925569212966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45960.925569212966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45960.925569212966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45960.925569212966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45960.925569212966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45960.925569212966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45960.925569212966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45960.925569212966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45960.925569212966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45960.925569212966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45960.925569212966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45960.925569212966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45960.925569212966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45960.925569212966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45960.925569212966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45960.925569212966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45960.925569212966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45960.925569212966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45960.925569212966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45960.925569212966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45960.925569212966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45960.925569212966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45960.925569212966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45960.925569212966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45960.925569212966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45960.925569212966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45960.925569212966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45960.925569212966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45960.925569212966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45960.925569212966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45960.925569212966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45960.925569212966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45960.925569212966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45960.925569212966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45960.925569212966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45960.925569212966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45960.925569212966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45960.925569212966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45960.925569212966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45960.925569212966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45960.925569212966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45960.925569212966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45960.925569212966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45960.925569212966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45960.925569212966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45960.925569212966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45960.925569212966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45960.925569212966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45960.925569212966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45960.925569212966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45960.925569212966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45960.925569212966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45960.925569212966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45960.925569212966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45960.925569212966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45960.925569212966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45960.925569212966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45960.925569212966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45960.925569212966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45960.925569212966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45960.925569212966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45960.925569212966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45960.925569212966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45960.925569212966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45960.925569212966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45960.925569212966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45960.925569212966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45960.925569212966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45960.925569212966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45960.925569212966</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4"/>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39110</v>
      </c>
      <c r="B2" s="94" t="str">
        <f>IFERROR(VLOOKUP(D2,DB!A:K,11,0),"")</f>
        <v>R4</v>
      </c>
      <c r="C2" s="97">
        <v>1</v>
      </c>
      <c r="D2" s="94" t="s">
        <v>35092</v>
      </c>
      <c r="E2" s="98" t="s">
        <v>39021</v>
      </c>
      <c r="F2" s="99">
        <v>45703.480717592596</v>
      </c>
      <c r="G2" s="100">
        <f ca="1">IFERROR(NOW()-F2,"")</f>
        <v>257.44485162037017</v>
      </c>
      <c r="H2" s="99">
        <v>45703.474768518521</v>
      </c>
      <c r="I2" s="99" t="str">
        <f>IFERROR(VLOOKUP(D2,DB!A:F,6,0),"")</f>
        <v>SCECO</v>
      </c>
      <c r="J2" s="99" t="str">
        <f>IFERROR(VLOOKUP(D2,DB!A:G,7,0),"")</f>
        <v>Dead</v>
      </c>
      <c r="K2" s="101" t="s">
        <v>39111</v>
      </c>
      <c r="L2" s="94" t="str">
        <f>IFERROR(VLOOKUP(D2,DB!A:I,9,0),"")</f>
        <v>Latis</v>
      </c>
    </row>
    <row r="3" spans="1:16" ht="15" customHeight="1">
      <c r="A3" s="119"/>
      <c r="B3" s="119" t="str">
        <f>IFERROR(VLOOKUP(D3,DB!A:K,11,0),"")</f>
        <v/>
      </c>
      <c r="C3" s="120"/>
      <c r="D3" s="94"/>
      <c r="E3" s="98"/>
      <c r="F3" s="123"/>
      <c r="G3" s="124">
        <f ca="1">IFERROR(NOW()-F3,"")</f>
        <v>45960.925569212966</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45960.925569212966</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45960.925569212966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45960.925569212966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45960.925569212966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45960.925569212966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45960.925569212966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45960.925569212966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45960.925569212966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45960.925569212966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45960.925569212966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45960.925569212966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45960.925569212966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45960.925569212966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45960.925569212966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45960.925569212966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45960.925569212966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45960.925569212966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45960.925569212966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45960.925569212966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45960.925569212966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45960.925569212966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45960.925569212966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45960.925569212966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45960.925569212966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45960.925569212966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45960.925569212966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45960.925569212966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45960.925569212966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45960.925569212966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45960.925569212966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45960.925569212966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45960.925569212966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45960.925569212966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45960.925569212966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45960.925569212966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45960.925569212966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45960.925569212966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45960.925569212966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45960.925569212966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45960.925569212966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45960.925569212966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45960.925569212966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45960.925569212966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45960.925569212966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45960.925569212966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45960.925569212966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45960.925569212966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45960.925569212966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45960.925569212966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45960.925569212966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45960.925569212966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45960.925569212966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45960.925569212966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45960.925569212966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45960.925569212966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45960.925569212966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45960.925569212966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45960.925569212966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45960.925569212966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45960.925569212966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45960.925569212966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45960.925569212966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45960.925569212966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45960.925569212966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45960.925569212966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45960.925569212966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45960.925569212966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45960.925569212966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45960.925569212966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45960.925569212966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45960.925569212966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45960.925569212966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45960.925569212966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45960.925569212966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45960.925569212966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45960.925569212966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45960.925569212966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45960.925569212966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45960.925569212966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45960.925569212966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45960.925569212966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45960.925569212966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45960.925569212966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45960.925569212966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45960.925569212966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45960.925569212966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45960.925569212966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45960.925569212966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45960.925569212966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45960.925569212966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45960.925569212966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45960.925569212966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45960.925569212966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45960.925569212966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45960.925569212966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45960.925569212966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45960.925569212966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45960.925569212966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45960.925569212966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45960.925569212966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45960.925569212966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45960.925569212966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45960.925569212966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45960.925569212966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45960.925569212966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45960.925569212966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45960.925569212966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45960.925569212966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45960.925569212966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45960.925569212966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45960.925569212966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45960.925569212966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45960.925569212966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45960.925569212966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45960.925569212966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45960.925569212966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45960.925569212966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45960.925569212966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45960.925569212966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45960.925569212966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45960.925569212966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45960.925569212966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45960.925569212966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45960.925569212966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45960.925569212966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45960.925569212966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45960.925569212966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45960.925569212966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45960.925569212966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45960.925569212966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45960.925569212966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45960.925569212966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45960.925569212966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45960.925569212966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45960.925569212966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45960.925569212966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45960.925569212966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45960.925569212966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45960.925569212966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45960.925569212966</v>
      </c>
      <c r="H143" s="123"/>
      <c r="I143" s="119" t="str">
        <f>IFERROR(VLOOKUP(D143,DB!A:F,6,0),"")</f>
        <v/>
      </c>
      <c r="J143" s="119" t="str">
        <f>IFERROR(VLOOKUP(D143,DB!A:G,7,0),"")</f>
        <v/>
      </c>
      <c r="K143" s="125"/>
      <c r="L143" s="121" t="str">
        <f>IFERROR(VLOOKUP(D143,DB!A:I,9,0),"")</f>
        <v/>
      </c>
    </row>
    <row r="144" spans="1:12" ht="15" customHeight="1">
      <c r="A144" s="126"/>
      <c r="B144" s="126" t="str">
        <f>IFERROR(VLOOKUP(D144,DB!A:K,11,0),"")</f>
        <v/>
      </c>
      <c r="C144" s="127"/>
      <c r="D144" s="128"/>
      <c r="E144" s="129"/>
      <c r="F144" s="130"/>
      <c r="G144" s="131">
        <f ca="1">IFERROR(NOW()-F144,"")</f>
        <v>45960.925569212966</v>
      </c>
      <c r="H144" s="130"/>
      <c r="I144" s="126" t="str">
        <f>IFERROR(VLOOKUP(D144,DB!A:F,6,0),"")</f>
        <v/>
      </c>
      <c r="J144" s="126" t="str">
        <f>IFERROR(VLOOKUP(D144,DB!A:G,7,0),"")</f>
        <v/>
      </c>
      <c r="K144" s="132"/>
      <c r="L144" s="128" t="str">
        <f>IFERROR(VLOOKUP(D144,DB!A:I,9,0),"")</f>
        <v/>
      </c>
    </row>
  </sheetData>
  <dataValidations count="2">
    <dataValidation allowBlank="1" showInputMessage="1" showErrorMessage="1" sqref="E1" xr:uid="{A4F81451-56CC-4543-9497-104C4E44EE4B}"/>
    <dataValidation type="list" allowBlank="1" showInputMessage="1" showErrorMessage="1" sqref="E2:E3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5"/>
  <sheetViews>
    <sheetView workbookViewId="0">
      <selection activeCell="D10" sqref="D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39112</v>
      </c>
      <c r="B2" s="37" t="str">
        <f>IFERROR(VLOOKUP(D2,DB!A:K,11,0),"")</f>
        <v>R5</v>
      </c>
      <c r="C2" s="37">
        <v>3</v>
      </c>
      <c r="D2" s="118" t="s">
        <v>36011</v>
      </c>
      <c r="E2" s="37" t="s">
        <v>39021</v>
      </c>
      <c r="F2" s="38">
        <v>45891.832060185188</v>
      </c>
      <c r="G2" s="144">
        <f ca="1">IFERROR(NOW()-F2,"")</f>
        <v>69.093509027778055</v>
      </c>
      <c r="H2" s="38">
        <v>45891.790393518517</v>
      </c>
      <c r="I2" s="37" t="str">
        <f>IFERROR(VLOOKUP(D2,DB!A:F,6,0),"")</f>
        <v>Generator-SG</v>
      </c>
      <c r="J2" s="37" t="str">
        <f>IFERROR(VLOOKUP(D2,DB!A:G,7,0),"")</f>
        <v>Vandalized</v>
      </c>
      <c r="K2" s="37" t="s">
        <v>39113</v>
      </c>
      <c r="L2" s="37" t="str">
        <f>IFERROR(VLOOKUP(D2,DB!A:I,9,0),"")</f>
        <v>Latis</v>
      </c>
      <c r="M2" s="117"/>
    </row>
    <row r="3" spans="1:13" ht="30.75">
      <c r="A3" s="37" t="s">
        <v>39114</v>
      </c>
      <c r="B3" s="37" t="str">
        <f>IFERROR(VLOOKUP(D3,DB!A:K,11,0),"")</f>
        <v>R5</v>
      </c>
      <c r="C3" s="37">
        <v>1</v>
      </c>
      <c r="D3" s="37" t="s">
        <v>33268</v>
      </c>
      <c r="E3" s="37" t="s">
        <v>39100</v>
      </c>
      <c r="F3" s="38">
        <v>45926.188877314817</v>
      </c>
      <c r="G3" s="144">
        <f t="shared" ref="G3" ca="1" si="0">IFERROR(NOW()-F3,"")</f>
        <v>34.736691898149729</v>
      </c>
      <c r="H3" s="38">
        <v>45926.158159722225</v>
      </c>
      <c r="I3" s="37" t="str">
        <f>IFERROR(VLOOKUP(D3,DB!A:F,6,0),"")</f>
        <v>SCECO</v>
      </c>
      <c r="J3" s="37" t="str">
        <f>IFERROR(VLOOKUP(D3,DB!A:G,7,0),"")</f>
        <v>Good</v>
      </c>
      <c r="K3" s="37" t="s">
        <v>39115</v>
      </c>
      <c r="L3" s="37" t="str">
        <f>IFERROR(VLOOKUP(D3,DB!A:I,9,0),"")</f>
        <v>Latis</v>
      </c>
      <c r="M3" s="117"/>
    </row>
    <row r="4" spans="1:13" ht="48" customHeight="1">
      <c r="A4" s="152" t="s">
        <v>39116</v>
      </c>
      <c r="B4" s="152" t="str">
        <f>IFERROR(VLOOKUP(D4,DB!A:K,11,0),"")</f>
        <v>R5</v>
      </c>
      <c r="C4" s="152">
        <v>1</v>
      </c>
      <c r="D4" s="152" t="s">
        <v>34758</v>
      </c>
      <c r="E4" s="152" t="s">
        <v>39100</v>
      </c>
      <c r="F4" s="153">
        <v>45948.661111111112</v>
      </c>
      <c r="G4" s="154">
        <f ca="1">IFERROR(NOW()-F4,"")</f>
        <v>12.264458101853961</v>
      </c>
      <c r="H4" s="153">
        <v>45948.661111111112</v>
      </c>
      <c r="I4" s="152" t="str">
        <f>IFERROR(VLOOKUP(D4,DB!A:F,6,0),"")</f>
        <v>SCECO</v>
      </c>
      <c r="J4" s="152" t="str">
        <f>IFERROR(VLOOKUP(D4,DB!A:G,7,0),"")</f>
        <v>Dead</v>
      </c>
      <c r="K4" s="152" t="s">
        <v>39117</v>
      </c>
      <c r="L4" s="152" t="str">
        <f>IFERROR(VLOOKUP(D4,DB!A:I,9,0),"")</f>
        <v>Latis</v>
      </c>
    </row>
    <row r="5" spans="1:13" ht="15">
      <c r="A5" s="152"/>
      <c r="B5" s="152" t="str">
        <f>IFERROR(VLOOKUP(D5,DB!A:K,11,0),"")</f>
        <v/>
      </c>
      <c r="C5" s="152"/>
      <c r="D5" s="152"/>
      <c r="E5" s="152"/>
      <c r="F5" s="153"/>
      <c r="G5" s="154">
        <f ca="1">IFERROR(NOW()-F5,"")</f>
        <v>45960.925569212966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45960.925569212966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45960.925569212966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45960.925569212966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45960.925569212966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45960.925569212966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45960.925569212966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45960.925569212966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45960.925569212966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45960.925569212966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45960.925569212966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45960.925569212966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45960.925569212966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45960.925569212966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45960.925569212966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45960.925569212966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45960.925569212966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45960.925569212966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45960.925569212966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45960.925569212966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45960.925569212966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45960.925569212966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45960.925569212966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45960.925569212966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45960.925569212966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45960.925569212966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45960.925569212966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45960.925569212966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45960.925569212966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45960.925569212966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45960.925569212966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45960.925569212966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45960.925569212966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45960.925569212966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45960.925569212966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45960.925569212966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45960.925569212966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45960.925569212966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45960.925569212966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45960.925569212966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45960.925569212966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45960.925569212966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45960.925569212966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45960.925569212966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45960.925569212966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45960.925569212966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45960.925569212966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45960.925569212966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45960.925569212966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45960.925569212966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45960.925569212966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45960.925569212966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45960.925569212966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45960.925569212966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45960.925569212966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45960.925569212966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45960.925569212966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45960.925569212966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45960.925569212966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45960.925569212966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45960.925569212966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45960.925569212966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45960.925569212966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45960.925569212966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45960.925569212966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45960.925569212966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45960.925569212966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45960.925569212966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45960.925569212966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45960.925569212966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45960.925569212966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45960.925569212966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45960.925569212966</v>
      </c>
      <c r="H77" s="153"/>
      <c r="I77" s="152" t="str">
        <f>IFERROR(VLOOKUP(D77,DB!A:F,6,0),"")</f>
        <v/>
      </c>
      <c r="J77" s="152" t="str">
        <f>IFERROR(VLOOKUP(D77,DB!A:G,7,0),"")</f>
        <v/>
      </c>
      <c r="K77" s="152"/>
      <c r="L77" s="152" t="str">
        <f>IFERROR(VLOOKUP(D77,DB!A:I,9,0),"")</f>
        <v/>
      </c>
    </row>
    <row r="78" spans="1:12" ht="15">
      <c r="A78" s="158"/>
      <c r="B78" s="158" t="str">
        <f>IFERROR(VLOOKUP(D78,DB!A:K,11,0),"")</f>
        <v/>
      </c>
      <c r="C78" s="158"/>
      <c r="D78" s="158"/>
      <c r="E78" s="158"/>
      <c r="F78" s="159"/>
      <c r="G78" s="160">
        <f ca="1">IFERROR(NOW()-F78,"")</f>
        <v>45960.925569212966</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45960.925569212966</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45960.925569212966</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45960.925569212966</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45960.925569212966</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45960.925569212966</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45960.925569212966</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45960.925569212966</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45960.925569212966</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45960.925569212966</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45960.925569212966</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45960.925569212966</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45960.925569212966</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45960.925569212966</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45960.925569212966</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45960.925569212966</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45960.925569212966</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45960.925569212966</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45960.925569212966</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45960.925569212966</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45960.925569212966</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45960.925569212966</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45960.925569212966</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45960.925569212966</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45960.925569212966</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45960.925569212966</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45960.925569212966</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45960.925569212966</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45960.925569212966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45960.925569212966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45960.925569212966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45960.925569212966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45960.925569212966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45960.925569212966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45960.925569212966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45960.925569212966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45960.925569212966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45960.925569212966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45960.925569212966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45960.925569212966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45960.925569212966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45960.925569212966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45960.925569212966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45960.925569212966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45960.925569212966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45960.925569212966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45960.925569212966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45960.925569212966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45960.925569212966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45960.925569212966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45960.925569212966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45960.925569212966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45960.925569212966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45960.925569212966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45960.925569212966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45960.925569212966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45960.925569212966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45960.925569212966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45960.925569212966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45960.925569212966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45960.925569212966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45960.925569212966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45960.925569212966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45960.925569212966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45960.925569212966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45960.925569212966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45960.925569212966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45960.925569212966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45960.925569212966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45960.925569212966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45960.925569212966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45960.925569212966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45960.925569212966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45960.925569212966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45960.925569212966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45960.925569212966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45960.925569212966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45960.925569212966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45960.925569212966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45960.925569212966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45960.925569212966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45960.925569212966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45960.925569212966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45960.925569212966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45960.925569212966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45960.925569212966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45960.925569212966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45960.925569212966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45960.925569212966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45960.925569212966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45960.925569212966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45960.925569212966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45960.925569212966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45960.925569212966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45960.925569212966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45960.925569212966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45960.925569212966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45960.925569212966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45960.925569212966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45960.925569212966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45960.925569212966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45960.925569212966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45960.925569212966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45960.925569212966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45960.925569212966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45960.925569212966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45960.925569212966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45960.925569212966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45960.925569212966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45960.925569212966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45960.925569212966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45960.925569212966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45960.925569212966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45960.925569212966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45960.925569212966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45960.925569212966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45960.925569212966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45960.925569212966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45960.925569212966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45960.925569212966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45960.925569212966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45960.925569212966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45960.925569212966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45960.925569212966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45960.925569212966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45960.925569212966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45960.925569212966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45960.925569212966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45960.925569212966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45960.925569212966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45960.925569212966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45960.925569212966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45960.925569212966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45960.925569212966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45960.925569212966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45960.925569212966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45960.925569212966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45960.925569212966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45960.925569212966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45960.925569212966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45960.925569212966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45960.925569212966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45960.925569212966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45960.925569212966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45960.925569212966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45960.925569212966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45960.925569212966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45960.925569212966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45960.925569212966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45960.925569212966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45960.925569212966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45960.925569212966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45960.925569212966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45960.925569212966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45960.925569212966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45960.925569212966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45960.925569212966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45960.925569212966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45960.925569212966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45960.925569212966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45960.925569212966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45960.925569212966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45960.925569212966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45960.925569212966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45960.925569212966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45960.925569212966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45960.925569212966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45960.925569212966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45960.925569212966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45960.925569212966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45960.925569212966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45960.925569212966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45960.925569212966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45960.925569212966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45960.925569212966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45960.925569212966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45960.925569212966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45960.925569212966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45960.925569212966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45960.925569212966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45960.925569212966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45960.925569212966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45960.925569212966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45960.925569212966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45960.925569212966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45960.925569212966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45960.925569212966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45960.925569212966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45960.925569212966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45960.925569212966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45960.925569212966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45960.925569212966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45960.925569212966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45960.925569212966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45960.925569212966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45960.925569212966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45960.925569212966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45960.925569212966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45960.925569212966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45960.925569212966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45960.925569212966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45960.925569212966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45960.925569212966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45960.925569212966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45960.925569212966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45960.925569212966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45960.925569212966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45960.925569212966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45960.925569212966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45960.925569212966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45960.925569212966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45960.925569212966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45960.925569212966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45960.925569212966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45960.925569212966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45960.925569212966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45960.925569212966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45960.925569212966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45960.925569212966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45960.925569212966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45960.925569212966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45960.925569212966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45960.925569212966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45960.925569212966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45960.925569212966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45960.925569212966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45960.925569212966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45960.925569212966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45960.925569212966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45960.925569212966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45960.925569212966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45960.925569212966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45960.925569212966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45960.925569212966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45960.925569212966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45960.925569212966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45960.925569212966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45960.925569212966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45960.925569212966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45960.925569212966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45960.925569212966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45960.925569212966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45960.925569212966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45960.925569212966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45960.925569212966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45960.925569212966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45960.925569212966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45960.925569212966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45960.925569212966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45960.925569212966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45960.925569212966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45960.925569212966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45960.925569212966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45960.925569212966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45960.925569212966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45960.925569212966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45960.925569212966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45960.925569212966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45960.925569212966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45960.925569212966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45960.925569212966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45960.925569212966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45960.925569212966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45960.925569212966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45960.925569212966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45960.925569212966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45960.925569212966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45960.925569212966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45960.925569212966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45960.925569212966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45960.925569212966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45960.925569212966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45960.925569212966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45960.925569212966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45960.925569212966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45960.925569212966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45960.925569212966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45960.925569212966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45960.925569212966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45960.925569212966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45960.925569212966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45960.925569212966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45960.925569212966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45960.925569212966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45960.925569212966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45960.925569212966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45960.925569212966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45960.925569212966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45960.925569212966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45960.925569212966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45960.925569212966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45960.925569212966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45960.925569212966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45960.925569212966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45960.925569212966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45960.925569212966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45960.925569212966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45960.925569212966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45960.925569212966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45960.925569212966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45960.925569212966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45960.925569212966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45960.925569212966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45960.925569212966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45960.925569212966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45960.925569212966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45960.925569212966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45960.925569212966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45960.925569212966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45960.925569212966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45960.925569212966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45960.925569212966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45960.925569212966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45960.925569212966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45960.925569212966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45960.925569212966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45960.925569212966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45960.925569212966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45960.925569212966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45960.925569212966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45960.925569212966</v>
      </c>
      <c r="H398" s="159"/>
      <c r="I398" s="158" t="str">
        <f>IFERROR(VLOOKUP(D398,DB!A:F,6,0),"")</f>
        <v/>
      </c>
      <c r="J398" s="158" t="str">
        <f>IFERROR(VLOOKUP(D398,DB!A:G,7,0),"")</f>
        <v/>
      </c>
      <c r="K398" s="158"/>
      <c r="L398" s="158" t="str">
        <f>IFERROR(VLOOKUP(D398,DB!A:I,9,0),"")</f>
        <v/>
      </c>
    </row>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8" ht="15"/>
    <row r="509" ht="15"/>
    <row r="511" ht="15"/>
    <row r="512" ht="15"/>
    <row r="513" ht="15"/>
    <row r="514" ht="15"/>
    <row r="516" ht="15"/>
    <row r="517" ht="15"/>
    <row r="524" ht="15"/>
    <row r="525" ht="15"/>
    <row r="526" ht="15"/>
    <row r="527" ht="15"/>
    <row r="528" ht="15"/>
    <row r="529" ht="15"/>
    <row r="532" ht="15"/>
    <row r="533" ht="15"/>
    <row r="534" ht="15"/>
    <row r="535" ht="15"/>
    <row r="536" ht="15"/>
    <row r="537" ht="15"/>
    <row r="538" ht="15"/>
    <row r="539" ht="15"/>
    <row r="540" ht="15"/>
    <row r="541" ht="15"/>
    <row r="542" ht="15"/>
    <row r="543"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9" ht="15"/>
    <row r="600" ht="15"/>
    <row r="637" ht="15"/>
    <row r="638" ht="15"/>
    <row r="639" ht="15"/>
    <row r="640" ht="15"/>
    <row r="641" ht="15"/>
    <row r="642" ht="15"/>
    <row r="643" ht="15"/>
    <row r="644" ht="15"/>
    <row r="645" ht="15"/>
    <row r="646"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7" ht="15"/>
    <row r="728" ht="15"/>
    <row r="729" ht="15"/>
    <row r="731" ht="15"/>
    <row r="732"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936" ht="15"/>
    <row r="937" ht="15"/>
    <row r="938" ht="15"/>
    <row r="939" ht="15"/>
    <row r="940" ht="15"/>
    <row r="941" ht="15"/>
    <row r="947" ht="15"/>
    <row r="948" ht="15"/>
    <row r="949" ht="15"/>
    <row r="950" ht="15"/>
    <row r="951" ht="15"/>
    <row r="952" ht="15"/>
    <row r="953"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4" ht="15"/>
    <row r="1005" ht="15"/>
    <row r="1011" ht="15"/>
    <row r="1012" ht="15"/>
    <row r="1014" ht="15"/>
    <row r="1015" ht="15"/>
    <row r="1016" ht="15"/>
    <row r="1017" ht="15"/>
    <row r="1018" ht="15"/>
    <row r="1019" ht="15"/>
    <row r="1020" ht="15"/>
    <row r="1022" ht="15"/>
    <row r="1023" ht="15"/>
    <row r="1024"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3" ht="15"/>
    <row r="1094" ht="15"/>
    <row r="1095" ht="15"/>
    <row r="1096" ht="15"/>
    <row r="1097" ht="15"/>
    <row r="1098" ht="15"/>
    <row r="1099" ht="15"/>
    <row r="1100" ht="15"/>
    <row r="1101" ht="15"/>
    <row r="1102" ht="15"/>
    <row r="1103" ht="15"/>
    <row r="1104" ht="15"/>
    <row r="1105" ht="15"/>
    <row r="1106"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9" ht="15"/>
    <row r="1160"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6" ht="15"/>
    <row r="1187" ht="15"/>
    <row r="1188" ht="15"/>
    <row r="1191" ht="15"/>
    <row r="1193" ht="15"/>
    <row r="1195" ht="15"/>
    <row r="1198" ht="15"/>
    <row r="1199" ht="15"/>
    <row r="1200" ht="15"/>
    <row r="1202" ht="15"/>
    <row r="1204" ht="15"/>
    <row r="1205" ht="15"/>
    <row r="1206" ht="15"/>
    <row r="1207" ht="15"/>
    <row r="1208" ht="15"/>
    <row r="1210" ht="15"/>
    <row r="1211" ht="15"/>
    <row r="1212" ht="15"/>
    <row r="1213" ht="15"/>
    <row r="1215" ht="15"/>
    <row r="1217" ht="15"/>
    <row r="1218" ht="15"/>
    <row r="1220" ht="15"/>
    <row r="1221" ht="15"/>
    <row r="1222" ht="15"/>
    <row r="1223" ht="15"/>
    <row r="1225" ht="15"/>
    <row r="1227" ht="15"/>
    <row r="1228" ht="15"/>
    <row r="1229" ht="15"/>
    <row r="1230" ht="15"/>
    <row r="1232" ht="15"/>
    <row r="1233" ht="15"/>
    <row r="1234" ht="15"/>
    <row r="1235" ht="15"/>
    <row r="1236" ht="15"/>
    <row r="1237" ht="15"/>
    <row r="1238" ht="15"/>
    <row r="1241" ht="15"/>
    <row r="1243" ht="15"/>
    <row r="1244" ht="15"/>
    <row r="1245" ht="15"/>
    <row r="1246" ht="15"/>
    <row r="1247" ht="15"/>
    <row r="1248" ht="15"/>
    <row r="1249" ht="15"/>
    <row r="1250" ht="15"/>
    <row r="1253" ht="15"/>
    <row r="1254" ht="15"/>
    <row r="1256" ht="15"/>
    <row r="1258" ht="15"/>
    <row r="1259" ht="15"/>
    <row r="1260" ht="15"/>
    <row r="1261" ht="15"/>
    <row r="1262" ht="15"/>
    <row r="1266" ht="15"/>
    <row r="1267" ht="15"/>
    <row r="1269" ht="15"/>
    <row r="1270" ht="15"/>
    <row r="1273" ht="15"/>
    <row r="1274" ht="15"/>
    <row r="1278" ht="15"/>
    <row r="1285" ht="15"/>
  </sheetData>
  <dataValidations count="2">
    <dataValidation allowBlank="1" showInputMessage="1" showErrorMessage="1" sqref="E1" xr:uid="{920C6338-E771-4DAE-8C89-92A9093EA4DE}"/>
    <dataValidation type="list" allowBlank="1" showInputMessage="1" showErrorMessage="1" sqref="E2:E39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tabSelected="1"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c r="E2" s="106"/>
      <c r="F2" s="107"/>
      <c r="G2" s="77">
        <f ca="1">IFERROR(NOW()-F2,"-")</f>
        <v>45960.925569212966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45960.925569212966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45960.925569212966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45960.925569212966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45960.925569212966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45960.925569212966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45960.925569212966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45960.925569212966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45960.925569212966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45960.925569212966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45960.925569212966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45960.925569212966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45960.925569212966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45960.925569212966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45960.925569212966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45960.925569212966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45960.925569212966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45960.925569212966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45960.925569212966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45960.925569212966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45960.925569212966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45960.925569212966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45960.925569212966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45960.925569212966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45960.925569212966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45960.925569212966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45960.925569212966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45960.925569212966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45960.925569212966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45960.925569212966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45960.925569212966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45960.925569212966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45960.925569212966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45960.925569212966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45960.925569212966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45960.925569212966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45960.925569212966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45960.925569212966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45960.925569212966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45960.925569212966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45960.925569212966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45960.925569212966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45960.925569212966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45960.925569212966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45960.925569212966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45960.925569212966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45960.925569212966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45960.925569212966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45960.925569212966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45960.925569212966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45960.925569212966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45960.925569212966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45960.925569212966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45960.925569212966</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2025-10-30T19:14:52Z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