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308" documentId="120_S{2AC9BD13-BADA-5192-A53E-5A8FF88502F6}" xr6:coauthVersionLast="47" xr6:coauthVersionMax="47" xr10:uidLastSave="{E2A5D753-962F-4182-A1C5-D7F1A64AA7EB}"/>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2" i="3"/>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<sst xmlns="http://schemas.openxmlformats.org/spreadsheetml/2006/main" count="180295" uniqueCount="39131">
  <si>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</si>
  <si>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</si>
  <si>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</si>
  <si>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</si>
  <si>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</si>
  <si>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</si>
  <si>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</si>
  <si>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</si>
  <si>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</si>
  <si>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</si>
  <si>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</si>
  <si>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</si>
  <si>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</si>
  <si>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</si>
  <si>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</si>
  <si>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</si>
  <si>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</si>
  <si>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</si>
  <si>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</si>
  <si>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</si>
  <si>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</si>
  <si>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</si>
  <si>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</si>
  <si>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</si>
  <si>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</si>
  <si>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</si>
  <si>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</si>
  <si>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</si>
  <si>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</si>
  <si>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</si>
  <si>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</si>
  <si>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</si>
  <si>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</si>
  <si>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</si>
  <si>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</si>
  <si>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</si>
  <si>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</si>
  <si>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</si>
  <si>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</si>
  <si>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</si>
  <si>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</si>
  <si>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</si>
  <si>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</si>
  <si>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</si>
  <si>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</si>
  <si>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</si>
  <si>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</si>
  <si>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</si>
  <si>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</si>
  <si>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</si>
  <si>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</si>
  <si>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</si>
  <si>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</si>
  <si>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</si>
  <si>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</si>
  <si>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</si>
  <si>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</si>
  <si>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</si>
  <si>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</si>
  <si>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</si>
  <si>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</si>
  <si>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</si>
  <si>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</si>
  <si>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</si>
  <si>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</si>
  <si>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</si>
  <si>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</si>
  <si>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</si>
  <si>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</si>
  <si>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</si>
  <si>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</si>
  <si>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</si>
  <si>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</si>
  <si>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</si>
  <si>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</si>
  <si>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</si>
  <si>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</si>
  <si>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</si>
  <si>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</si>
  <si>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</si>
  <si>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</si>
  <si>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</si>
  <si>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</si>
  <si>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</si>
  <si>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</si>
  <si>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</si>
  <si>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</si>
  <si>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</si>
  <si>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</si>
  <si>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</si>
  <si>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</si>
  <si>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</si>
  <si>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</si>
  <si>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</si>
  <si>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</si>
  <si>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</si>
  <si>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</si>
  <si>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</si>
  <si>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</si>
  <si>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</si>
  <si>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</si>
  <si>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</si>
  <si>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</si>
  <si>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</si>
  <si>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</si>
  <si>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</si>
  <si>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</si>
  <si>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</si>
  <si>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</si>
  <si>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</si>
  <si>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</si>
  <si>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</si>
  <si>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</si>
  <si>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</si>
  <si>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</si>
  <si>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</si>
  <si>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</si>
  <si>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</si>
  <si>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</si>
  <si>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</si>
  <si>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</si>
  <si>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</si>
  <si>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</si>
  <si>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</si>
  <si>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</si>
  <si>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</si>
  <si>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</si>
  <si>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</si>
  <si>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</si>
  <si>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</si>
  <si>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</si>
  <si>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</si>
  <si>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</si>
  <si>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</si>
  <si>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</si>
  <si>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</si>
  <si>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</si>
  <si>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</si>
  <si>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</si>
  <si>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</si>
  <si>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</si>
  <si>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</si>
  <si>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</si>
  <si>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</si>
  <si>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</si>
  <si>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</si>
  <si>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</si>
  <si>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</si>
  <si>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</si>
  <si>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</si>
  <si>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</si>
  <si>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</si>
  <si>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</si>
  <si>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</si>
  <si>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</si>
  <si>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</si>
  <si>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</si>
  <si>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</si>
  <si>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</si>
  <si>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</si>
  <si>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</si>
  <si>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</si>
  <si>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</si>
  <si>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</si>
  <si>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</si>
  <si>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</si>
  <si>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</si>
  <si>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</si>
  <si>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</si>
  <si>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</si>
  <si>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</si>
  <si>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</si>
  <si>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</si>
  <si>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</si>
  <si>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</si>
  <si>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</si>
  <si>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</si>
  <si>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</si>
  <si>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</si>
  <si>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</si>
  <si>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</si>
  <si>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</si>
  <si>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</si>
  <si>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</si>
  <si>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</si>
  <si>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</si>
  <si>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</si>
  <si>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</si>
  <si>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</si>
  <si>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</si>
  <si>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</si>
  <si>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</si>
  <si>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</si>
  <si>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</si>
  <si>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</si>
  <si>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</si>
  <si>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</si>
  <si>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</si>
  <si>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</si>
  <si>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</si>
  <si>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</si>
  <si>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</si>
  <si>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</si>
  <si>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</si>
  <si>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</si>
  <si>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</si>
  <si>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</si>
  <si>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</si>
  <si>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</si>
  <si>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</si>
  <si>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</si>
  <si>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</si>
  <si>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</si>
  <si>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</si>
  <si>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</si>
  <si>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</si>
  <si>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</si>
  <si>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</si>
  <si>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</si>
  <si>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</si>
  <si>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</si>
  <si>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</si>
  <si>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</si>
  <si>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</si>
  <si>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</si>
  <si>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</si>
  <si>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</si>
  <si>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</si>
  <si>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</si>
  <si>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</si>
  <si>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</si>
  <si>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</si>
  <si>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</si>
  <si>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</si>
  <si>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</si>
  <si>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</si>
  <si>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</si>
  <si>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</si>
  <si>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</si>
  <si>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</si>
  <si>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</si>
  <si>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</si>
  <si>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</si>
  <si>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</si>
  <si>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</si>
  <si>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</si>
  <si>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</si>
  <si>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</si>
  <si>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</si>
  <si>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</si>
  <si>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</si>
  <si>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</si>
  <si>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</si>
  <si>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</si>
  <si>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</si>
  <si>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</si>
  <si>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</si>
  <si>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</si>
  <si>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</si>
  <si>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</si>
  <si>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</si>
  <si>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</si>
  <si>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</si>
  <si>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</si>
  <si>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</si>
  <si>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</si>
  <si>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</si>
  <si>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</si>
  <si>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</si>
  <si>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</si>
  <si>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</si>
  <si>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</si>
  <si>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</si>
  <si>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</si>
  <si>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</si>
  <si>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</si>
  <si>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</si>
  <si>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</si>
  <si>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</si>
  <si>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</si>
  <si>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</si>
  <si>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</si>
  <si>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</si>
  <si>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</si>
  <si>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</si>
  <si>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</si>
  <si>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</si>
  <si>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</si>
  <si>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</si>
  <si>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</si>
  <si>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</si>
  <si>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</si>
  <si>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</si>
  <si>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</si>
  <si>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</si>
  <si>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</si>
  <si>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</si>
  <si>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</si>
  <si>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</si>
  <si>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</si>
  <si>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</si>
  <si>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</si>
  <si>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</si>
  <si>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</si>
  <si>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</si>
  <si>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</si>
  <si>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</si>
  <si>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</si>
  <si>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</si>
  <si>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</si>
  <si>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</si>
  <si>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</si>
  <si>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</si>
  <si>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</si>
  <si>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</si>
  <si>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</si>
  <si>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</si>
  <si>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</si>
  <si>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</si>
  <si>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</si>
  <si>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</si>
  <si>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</si>
  <si>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</si>
  <si>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</si>
  <si>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</si>
  <si>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</si>
  <si>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</si>
  <si>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</si>
  <si>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</si>
  <si>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</si>
  <si>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</si>
  <si>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</si>
  <si>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</si>
  <si>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</si>
  <si>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</si>
  <si>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</si>
  <si>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</si>
  <si>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</si>
  <si>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</si>
  <si>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</si>
  <si>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</si>
  <si>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</si>
  <si>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</si>
  <si>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</si>
  <si>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</si>
  <si>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</si>
  <si>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</si>
  <si>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</si>
  <si>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</si>
  <si>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</si>
  <si>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</si>
  <si>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</si>
  <si>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</si>
  <si>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</si>
  <si>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</si>
  <si>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</si>
  <si>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</si>
  <si>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</si>
  <si>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</si>
  <si>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</si>
  <si>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</si>
  <si>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</si>
  <si>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</si>
  <si>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</si>
  <si>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</si>
  <si>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</si>
  <si>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</si>
  <si>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</si>
  <si>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</si>
  <si>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</si>
  <si>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</si>
  <si>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</si>
  <si>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</si>
  <si>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</si>
  <si>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</si>
  <si>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</si>
  <si>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</si>
  <si>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</si>
  <si>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</si>
  <si>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</si>
  <si>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</si>
  <si>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</si>
  <si>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</si>
  <si>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</si>
  <si>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</si>
  <si>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</si>
  <si>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</si>
  <si>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</si>
  <si>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</si>
  <si>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</si>
  <si>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</si>
  <si>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</si>
  <si>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</si>
  <si>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</si>
  <si>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</si>
  <si>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</si>
  <si>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</si>
  <si>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</si>
  <si>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</si>
  <si>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</si>
  <si>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</si>
  <si>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</si>
  <si>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</si>
  <si>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</si>
  <si>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</si>
  <si>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</si>
  <si>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</si>
  <si>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</si>
  <si>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</si>
  <si>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</si>
  <si>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</si>
  <si>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</si>
  <si>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</si>
  <si>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</si>
  <si>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</si>
  <si>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</si>
  <si>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</si>
  <si>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</si>
  <si>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</si>
  <si>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</si>
  <si>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</si>
  <si>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</si>
  <si>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</si>
  <si>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</si>
  <si>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</si>
  <si>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</si>
  <si>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</si>
  <si>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</si>
  <si>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</si>
  <si>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</si>
  <si>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</si>
  <si>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</si>
  <si>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</si>
  <si>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</si>
  <si>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</si>
  <si>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</si>
  <si>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</si>
  <si>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</si>
  <si>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</si>
  <si>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</si>
  <si>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</si>
  <si>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</si>
  <si>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</si>
  <si>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</si>
  <si>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</si>
  <si>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</si>
  <si>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</si>
  <si>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</si>
  <si>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</si>
  <si>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</si>
  <si>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</si>
  <si>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</si>
  <si>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</si>
  <si>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</si>
  <si>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</si>
  <si>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</si>
  <si>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</si>
  <si>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</si>
  <si>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</si>
  <si>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</si>
  <si>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</si>
  <si>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</si>
  <si>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</si>
  <si>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</si>
  <si>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</si>
  <si>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</si>
  <si>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</si>
  <si>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</si>
  <si>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</si>
  <si>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</si>
  <si>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</si>
  <si>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</si>
  <si>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</si>
  <si>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</si>
  <si>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</si>
  <si>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</si>
  <si>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</si>
  <si>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</si>
  <si>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</si>
  <si>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</si>
  <si>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</si>
  <si>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</si>
  <si>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</si>
  <si>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</si>
  <si>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</si>
  <si>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</si>
  <si>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</si>
  <si>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</si>
  <si>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</si>
  <si>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</si>
  <si>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</si>
  <si>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</si>
  <si>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</si>
  <si>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</si>
  <si>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</si>
  <si>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</si>
  <si>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</si>
  <si>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</si>
  <si>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</si>
  <si>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</si>
  <si>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</si>
  <si>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</si>
  <si>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</si>
  <si>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</si>
  <si>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</si>
  <si>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</si>
  <si>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</si>
  <si>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</si>
  <si>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</si>
  <si>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</si>
  <si>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</si>
  <si>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</si>
  <si>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</si>
  <si>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</si>
  <si>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</si>
  <si>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</si>
  <si>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</si>
  <si>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</si>
  <si>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</si>
  <si>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</si>
  <si>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</si>
  <si>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</si>
  <si>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</si>
  <si>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</si>
  <si>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</si>
  <si>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</si>
  <si>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</si>
  <si>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</si>
  <si>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</si>
  <si>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</si>
  <si>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</si>
  <si>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</si>
  <si>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</si>
  <si>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</si>
  <si>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</si>
  <si>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</si>
  <si>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</si>
  <si>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</si>
  <si>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</si>
  <si>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</si>
  <si>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</si>
  <si>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</si>
  <si>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</si>
  <si>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</si>
  <si>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</si>
  <si>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</si>
  <si>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</si>
  <si>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</si>
  <si>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</si>
  <si>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</si>
  <si>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</si>
  <si>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</si>
  <si>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</si>
  <si>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</si>
  <si>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</si>
  <si>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</si>
  <si>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</si>
  <si>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</si>
  <si>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</si>
  <si>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</si>
  <si>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</si>
  <si>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</si>
  <si>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</si>
  <si>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</si>
  <si>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</si>
  <si>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</si>
  <si>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</si>
  <si>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</si>
  <si>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</si>
  <si>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</si>
  <si>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</si>
  <si>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</si>
  <si>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</si>
  <si>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</si>
  <si>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</si>
  <si>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</si>
  <si>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</si>
  <si>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</si>
  <si>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</si>
  <si>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</si>
  <si>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</si>
  <si>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</si>
  <si>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</si>
  <si>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</si>
  <si>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</si>
  <si>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</si>
  <si>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</si>
  <si>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</si>
  <si>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</si>
  <si>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</si>
  <si>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</si>
  <si>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</si>
  <si>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</si>
  <si>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</si>
  <si>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</si>
  <si>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</si>
  <si>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</si>
  <si>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</si>
  <si>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</si>
  <si>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</si>
  <si>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</si>
  <si>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</si>
  <si>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</si>
  <si>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</si>
  <si>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</si>
  <si>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</si>
  <si>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</si>
  <si>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</si>
  <si>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</si>
  <si>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</si>
  <si>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</si>
  <si>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</si>
  <si>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</si>
  <si>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</si>
  <si>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</si>
  <si>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</si>
  <si>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</si>
  <si>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</si>
  <si>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</si>
  <si>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</si>
  <si>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</si>
  <si>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</si>
  <si>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</si>
  <si>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</si>
  <si>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</si>
  <si>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</si>
  <si>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</si>
  <si>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</si>
  <si>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</si>
  <si>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</si>
  <si>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</si>
  <si>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</si>
  <si>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</si>
  <si>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</si>
  <si>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</si>
  <si>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</si>
  <si>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</si>
  <si>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</si>
  <si>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</si>
  <si>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</si>
  <si>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</si>
  <si>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</si>
  <si>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</si>
  <si>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</si>
  <si>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</si>
  <si>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</si>
  <si>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</si>
  <si>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</si>
  <si>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</si>
  <si>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</si>
  <si>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</si>
  <si>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</si>
  <si>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</si>
  <si>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</si>
  <si>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</si>
  <si>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</si>
  <si>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</si>
  <si>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</si>
  <si>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</si>
  <si>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</si>
  <si>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</si>
  <si>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</si>
  <si>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</si>
  <si>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</si>
  <si>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</si>
  <si>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</si>
  <si>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</si>
  <si>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</si>
  <si>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</si>
  <si>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</si>
  <si>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</si>
  <si>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</si>
  <si>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</si>
  <si>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</si>
  <si>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</si>
  <si>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</si>
  <si>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</si>
  <si>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</si>
  <si>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</si>
  <si>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</si>
  <si>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</si>
  <si>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</si>
  <si>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</si>
  <si>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</si>
  <si>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</si>
  <si>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</si>
  <si>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</si>
  <si>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</si>
  <si>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</si>
  <si>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</si>
  <si>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</si>
  <si>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</si>
  <si>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</si>
  <si>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</si>
  <si>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</si>
  <si>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</si>
  <si>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</si>
  <si>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</si>
  <si>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</si>
  <si>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</si>
  <si>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</si>
  <si>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</si>
  <si>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</si>
  <si>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</si>
  <si>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</si>
  <si>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</si>
  <si>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</si>
  <si>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</si>
  <si>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</si>
  <si>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</si>
  <si>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</si>
  <si>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</si>
  <si>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</si>
  <si>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</si>
  <si>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</si>
  <si>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</si>
  <si>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</si>
  <si>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</si>
  <si>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</si>
  <si>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</si>
  <si>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</si>
  <si>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</si>
  <si>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</si>
  <si>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</si>
  <si>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</si>
  <si>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</si>
  <si>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</si>
  <si>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</si>
  <si>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</si>
  <si>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</si>
  <si>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</si>
  <si>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</si>
  <si>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</si>
  <si>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</si>
  <si>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</si>
  <si>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</si>
  <si>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</si>
  <si>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</si>
  <si>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</si>
  <si>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</si>
  <si>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</si>
  <si>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</si>
  <si>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</si>
  <si>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</si>
  <si>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</si>
  <si>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</si>
  <si>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</si>
  <si>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</si>
  <si>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</si>
  <si>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</si>
  <si>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</si>
  <si>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</si>
  <si>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</si>
  <si>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</si>
  <si>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</si>
  <si>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</si>
  <si>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</si>
  <si>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</si>
  <si>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</si>
  <si>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</si>
  <si>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</si>
  <si>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</si>
  <si>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</si>
  <si>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</si>
  <si>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</si>
  <si>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</si>
  <si>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</si>
  <si>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</si>
  <si>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</si>
  <si>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</si>
  <si>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</si>
  <si>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</si>
  <si>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</si>
  <si>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</si>
  <si>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</si>
  <si>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</si>
  <si>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</si>
  <si>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</si>
  <si>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</si>
  <si>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</si>
  <si>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</si>
  <si>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</si>
  <si>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</si>
  <si>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</si>
  <si>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</si>
  <si>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</si>
  <si>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</si>
  <si>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</si>
  <si>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</si>
  <si>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</si>
  <si>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</si>
  <si>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</si>
  <si>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</si>
  <si>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</si>
  <si>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</si>
  <si>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</si>
  <si>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</si>
  <si>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</si>
  <si>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</si>
  <si>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</si>
  <si>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</si>
  <si>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</si>
  <si>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</si>
  <si>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</si>
  <si>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</si>
  <si>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</si>
  <si>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</si>
  <si>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</si>
  <si>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</si>
  <si>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</si>
  <si>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</si>
  <si>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</si>
  <si>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</si>
  <si>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</si>
  <si>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</si>
  <si>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</si>
  <si>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</si>
  <si>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</si>
  <si>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</si>
  <si>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</si>
  <si>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</si>
  <si>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</si>
  <si>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</si>
  <si>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</si>
  <si>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</si>
  <si>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</si>
  <si>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</si>
  <si>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</si>
  <si>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</si>
  <si>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</si>
  <si>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</si>
  <si>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</si>
  <si>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</si>
  <si>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</si>
  <si>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</si>
  <si>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</si>
  <si>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</si>
  <si>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</si>
  <si>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</si>
  <si>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</si>
  <si>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</si>
  <si>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</si>
  <si>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</si>
  <si>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</si>
  <si>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</si>
  <si>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</si>
  <si>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</si>
  <si>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</si>
  <si>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</si>
  <si>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</si>
  <si>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</si>
  <si>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</si>
  <si>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</si>
  <si>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</si>
  <si>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</si>
  <si>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</si>
  <si>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</si>
  <si>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</si>
  <si>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</si>
  <si>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</si>
  <si>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</si>
  <si>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</si>
  <si>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</si>
  <si>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</si>
  <si>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</si>
  <si>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</si>
  <si>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</si>
  <si>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</si>
  <si>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</si>
  <si>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</si>
  <si>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</si>
  <si>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</si>
  <si>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</si>
  <si>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</si>
  <si>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</si>
  <si>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</si>
  <si>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</si>
  <si>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</si>
  <si>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</si>
  <si>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</si>
  <si>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</si>
  <si>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</si>
  <si>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</si>
  <si>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</si>
  <si>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</si>
  <si>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</si>
  <si>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</si>
  <si>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</si>
  <si>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</si>
  <si>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</si>
  <si>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</si>
  <si>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</si>
  <si>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</si>
  <si>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</si>
  <si>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</si>
  <si>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</si>
  <si>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</si>
  <si>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</si>
  <si>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</si>
  <si>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</si>
  <si>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</si>
  <si>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</si>
  <si>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</si>
  <si>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</si>
  <si>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</si>
  <si>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</si>
  <si>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</si>
  <si>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</si>
  <si>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</si>
  <si>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</si>
  <si>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</si>
  <si>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</si>
  <si>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</si>
  <si>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</si>
  <si>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</si>
  <si>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</si>
  <si>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</si>
  <si>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</si>
  <si>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</si>
  <si>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</si>
  <si>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</si>
  <si>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</si>
  <si>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</si>
  <si>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</si>
  <si>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</si>
  <si>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</si>
  <si>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</si>
  <si>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</si>
  <si>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</si>
  <si>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</si>
  <si>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</si>
  <si>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</si>
  <si>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</si>
  <si>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</si>
  <si>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</si>
  <si>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</si>
  <si>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</si>
  <si>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</si>
  <si>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</si>
  <si>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</si>
  <si>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</si>
  <si>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</si>
  <si>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</si>
  <si>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</si>
  <si>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</si>
  <si>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</si>
  <si>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</si>
  <si>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</si>
  <si>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</si>
  <si>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</si>
  <si>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</si>
  <si>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</si>
  <si>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</si>
  <si>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</si>
  <si>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</si>
  <si>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</si>
  <si>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</si>
  <si>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</si>
  <si>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</si>
  <si>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</si>
  <si>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</si>
  <si>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</si>
  <si>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</si>
  <si>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</si>
  <si>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</si>
  <si>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</si>
  <si>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</si>
  <si>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</si>
  <si>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</si>
  <si>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</si>
  <si>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</si>
  <si>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</si>
  <si>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</si>
  <si>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</si>
  <si>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</si>
  <si>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</si>
  <si>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</si>
  <si>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</si>
  <si>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</si>
  <si>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</si>
  <si>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</si>
  <si>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</si>
  <si>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</si>
  <si>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</si>
  <si>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</si>
  <si>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</si>
  <si>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</si>
  <si>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</si>
  <si>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</si>
  <si>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</si>
  <si>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</si>
  <si>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</si>
  <si>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</si>
  <si>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</si>
  <si>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</si>
  <si>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</si>
  <si>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</si>
  <si>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</si>
  <si>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</si>
  <si>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</si>
  <si>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</si>
  <si>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</si>
  <si>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</si>
  <si>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</si>
  <si>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</si>
  <si>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</si>
  <si>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</si>
  <si>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</si>
  <si>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</si>
  <si>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</si>
  <si>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</si>
  <si>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</si>
  <si>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</si>
  <si>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</si>
  <si>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</si>
  <si>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</si>
  <si>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</si>
  <si>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</si>
  <si>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</si>
  <si>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</si>
  <si>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</si>
  <si>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</si>
  <si>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</si>
  <si>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</si>
  <si>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</si>
  <si>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</si>
  <si>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</si>
  <si>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</si>
  <si>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</si>
  <si>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</si>
  <si>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</si>
  <si>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</si>
  <si>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</si>
  <si>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</si>
  <si>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</si>
  <si>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</si>
  <si>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</si>
  <si>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</si>
  <si>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</si>
  <si>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</si>
  <si>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</si>
  <si>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</si>
  <si>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</si>
  <si>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</si>
  <si>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</si>
  <si>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</si>
  <si>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</si>
  <si>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</si>
  <si>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</si>
  <si>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</si>
  <si>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</si>
  <si>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</si>
  <si>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</si>
  <si>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</si>
  <si>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</si>
  <si>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</si>
  <si>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</si>
  <si>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</si>
  <si>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</si>
  <si>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</si>
  <si>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</si>
  <si>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</si>
  <si>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</si>
  <si>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</si>
  <si>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</si>
  <si>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</si>
  <si>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</si>
  <si>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</si>
  <si>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</si>
  <si>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</si>
  <si>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</si>
  <si>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</si>
  <si>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</si>
  <si>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</si>
  <si>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</si>
  <si>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</si>
  <si>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</si>
  <si>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</si>
  <si>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</si>
  <si>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</si>
  <si>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</si>
  <si>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</si>
  <si>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</si>
  <si>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</si>
  <si>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</si>
  <si>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</si>
  <si>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</si>
  <si>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</si>
  <si>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</si>
  <si>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</si>
  <si>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</si>
  <si>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</si>
  <si>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</si>
  <si>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</si>
  <si>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</si>
  <si>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</si>
  <si>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</si>
  <si>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</si>
  <si>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</si>
  <si>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</si>
  <si>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</si>
  <si>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</si>
  <si>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</si>
  <si>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</si>
  <si>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</si>
  <si>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</si>
  <si>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</si>
  <si>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</si>
  <si>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</si>
  <si>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</si>
  <si>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</si>
  <si>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</si>
  <si>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</si>
  <si>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</si>
  <si>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</si>
  <si>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</si>
  <si>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</si>
  <si>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</si>
  <si>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</si>
  <si>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</si>
  <si>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</si>
  <si>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</si>
  <si>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</si>
  <si>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</si>
  <si>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</si>
  <si>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</si>
  <si>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</si>
  <si>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</si>
  <si>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</si>
  <si>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</si>
  <si>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</si>
  <si>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</si>
  <si>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</si>
  <si>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</si>
  <si>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</si>
  <si>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</si>
  <si>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</si>
  <si>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</si>
  <si>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</si>
  <si>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</si>
  <si>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</si>
  <si>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</si>
  <si>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</si>
  <si>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</si>
  <si>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</si>
  <si>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</si>
  <si>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</si>
  <si>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</si>
  <si>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</si>
  <si>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</si>
  <si>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</si>
  <si>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</si>
  <si>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</si>
  <si>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</si>
  <si>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</si>
  <si>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</si>
  <si>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</si>
  <si>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</si>
  <si>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</si>
  <si>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</si>
  <si>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</si>
  <si>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</si>
  <si>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</si>
  <si>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</si>
  <si>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</si>
  <si>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</si>
  <si>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</si>
  <si>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</si>
  <si>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</si>
  <si>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</si>
  <si>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</si>
  <si>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</si>
  <si>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</si>
  <si>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</si>
  <si>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</si>
  <si>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</si>
  <si>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</si>
  <si>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</si>
  <si>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</si>
  <si>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</si>
  <si>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</si>
  <si>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</si>
  <si>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</si>
  <si>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</si>
  <si>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</si>
  <si>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</si>
  <si>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</si>
  <si>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</si>
  <si>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</si>
  <si>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</si>
  <si>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</si>
  <si>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</si>
  <si>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</si>
  <si>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</si>
  <si>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</si>
  <si>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</si>
  <si>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</si>
  <si>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</si>
  <si>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</si>
  <si>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</si>
  <si>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</si>
  <si>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</si>
  <si>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</si>
  <si>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</si>
  <si>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</si>
  <si>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</si>
  <si>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</si>
  <si>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</si>
  <si>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</si>
  <si>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</si>
  <si>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</si>
  <si>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</si>
  <si>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</si>
  <si>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</si>
  <si>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</si>
  <si>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</si>
  <si>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</si>
  <si>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</si>
  <si>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</si>
  <si>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</si>
  <si>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</si>
  <si>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</si>
  <si>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</si>
  <si>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</si>
  <si>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</si>
  <si>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</si>
  <si>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</si>
  <si>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</si>
  <si>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</si>
  <si>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</si>
  <si>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</si>
  <si>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</si>
  <si>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</si>
  <si>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</si>
  <si>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</si>
  <si>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</si>
  <si>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</si>
  <si>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</si>
  <si>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</si>
  <si>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</si>
  <si>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</si>
  <si>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</si>
  <si>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</si>
  <si>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</si>
  <si>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</si>
  <si>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</si>
  <si>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</si>
  <si>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</si>
  <si>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</si>
  <si>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</si>
  <si>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</si>
  <si>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</si>
  <si>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</si>
  <si>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</si>
  <si>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</si>
  <si>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</si>
  <si>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</si>
  <si>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</si>
  <si>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</si>
  <si>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</si>
  <si>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</si>
  <si>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</si>
  <si>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</si>
  <si>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</si>
  <si>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</si>
  <si>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</si>
  <si>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</si>
  <si>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</si>
  <si>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</si>
  <si>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</si>
  <si>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</si>
  <si>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</si>
  <si>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</si>
  <si>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</si>
  <si>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</si>
  <si>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</si>
  <si>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</si>
  <si>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</si>
  <si>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</si>
  <si>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</si>
  <si>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</si>
  <si>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</si>
  <si>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</si>
  <si>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</si>
  <si>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</si>
  <si>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</si>
  <si>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</si>
  <si>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</si>
  <si>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</si>
  <si>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</si>
  <si>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</si>
  <si>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</si>
  <si>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</si>
  <si>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</si>
  <si>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</si>
  <si>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</si>
  <si>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</si>
  <si>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</si>
  <si>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</si>
  <si>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</si>
  <si>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</si>
  <si>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</si>
  <si>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</si>
  <si>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</si>
  <si>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</si>
  <si>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</si>
  <si>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</si>
  <si>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</si>
  <si>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</si>
  <si>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</si>
  <si>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</si>
  <si>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</si>
  <si>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</si>
  <si>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</si>
  <si>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</si>
  <si>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</si>
  <si>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</si>
  <si>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</si>
  <si>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</si>
  <si>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</si>
  <si>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</si>
  <si>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</si>
  <si>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</si>
  <si>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</si>
  <si>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</si>
  <si>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</si>
  <si>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</si>
  <si>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</si>
  <si>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</si>
  <si>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</si>
  <si>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</si>
  <si>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</si>
  <si>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</si>
  <si>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</si>
  <si>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</si>
  <si>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</si>
  <si>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</si>
  <si>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</si>
  <si>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</si>
  <si>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</si>
  <si>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</si>
  <si>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</si>
  <si>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</si>
  <si>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</si>
  <si>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</si>
  <si>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</si>
  <si>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</si>
  <si>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</si>
  <si>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</si>
  <si>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</si>
  <si>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</si>
  <si>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</si>
  <si>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</si>
  <si>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</si>
  <si>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</si>
  <si>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</si>
  <si>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</si>
  <si>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</si>
  <si>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</si>
  <si>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</si>
  <si>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</si>
  <si>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</si>
  <si>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</si>
  <si>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</si>
  <si>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</si>
  <si>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</si>
  <si>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</si>
  <si>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</si>
  <si>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</si>
  <si>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</si>
  <si>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</si>
  <si>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</si>
  <si>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</si>
  <si>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</si>
  <si>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</si>
  <si>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</si>
  <si>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</si>
  <si>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</si>
  <si>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</si>
  <si>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</si>
  <si>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</si>
  <si>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</si>
  <si>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</si>
  <si>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</si>
  <si>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</si>
  <si>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</si>
  <si>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</si>
  <si>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</si>
  <si>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</si>
  <si>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</si>
  <si>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</si>
  <si>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</si>
  <si>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</si>
  <si>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</si>
  <si>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</si>
  <si>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</si>
  <si>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</si>
  <si>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</si>
  <si>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</si>
  <si>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</si>
  <si>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</si>
  <si>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</si>
  <si>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</si>
  <si>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</si>
  <si>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</si>
  <si>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</si>
  <si>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</si>
  <si>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</si>
  <si>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</si>
  <si>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</si>
  <si>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</si>
  <si>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</si>
  <si>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</si>
  <si>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</si>
  <si>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</si>
  <si>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</si>
  <si>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</si>
  <si>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</si>
  <si>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</si>
  <si>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</si>
  <si>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</si>
  <si>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</si>
  <si>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</si>
  <si>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</si>
  <si>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</si>
  <si>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</si>
  <si>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</si>
  <si>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</si>
  <si>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</si>
  <si>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</si>
  <si>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</si>
  <si>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</si>
  <si>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</si>
  <si>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</si>
  <si>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</si>
  <si>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</si>
  <si>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</si>
  <si>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</si>
  <si>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</si>
  <si>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</si>
  <si>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</si>
  <si>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</si>
  <si>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</si>
  <si>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</si>
  <si>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</si>
  <si>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</si>
  <si>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</si>
  <si>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</si>
  <si>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</si>
  <si>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</si>
  <si>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</si>
  <si>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</si>
  <si>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</si>
  <si>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</si>
  <si>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</si>
  <si>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</si>
  <si>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</si>
  <si>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</si>
  <si>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</si>
  <si>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</si>
  <si>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</si>
  <si>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</si>
  <si>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</si>
  <si>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</si>
  <si>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</si>
  <si>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</si>
  <si>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</si>
  <si>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</si>
  <si>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</si>
  <si>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</si>
  <si>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</si>
  <si>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</si>
  <si>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</si>
  <si>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</si>
  <si>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</si>
  <si>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</si>
  <si>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</si>
  <si>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</si>
  <si>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</si>
  <si>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</si>
  <si>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</si>
  <si>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</si>
  <si>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</si>
  <si>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</si>
  <si>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</si>
  <si>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</si>
  <si>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</si>
  <si>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</si>
  <si>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</si>
  <si>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</si>
  <si>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</si>
  <si>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</si>
  <si>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</si>
  <si>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</si>
  <si>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</si>
  <si>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</si>
  <si>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</si>
  <si>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</si>
  <si>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</si>
  <si>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</si>
  <si>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</si>
  <si>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</si>
  <si>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</si>
  <si>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</si>
  <si>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</si>
  <si>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</si>
  <si>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</si>
  <si>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</si>
  <si>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</si>
  <si>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</si>
  <si>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</si>
  <si>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</si>
  <si>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</si>
  <si>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</si>
  <si>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</si>
  <si>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</si>
  <si>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</si>
  <si>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</si>
  <si>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</si>
  <si>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</si>
  <si>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</si>
  <si>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</si>
  <si>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</si>
  <si>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</si>
  <si>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</si>
  <si>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</si>
  <si>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</si>
  <si>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</si>
  <si>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</si>
  <si>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</si>
  <si>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</si>
  <si>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</si>
  <si>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</si>
  <si>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</si>
  <si>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</si>
  <si>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</si>
  <si>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</si>
  <si>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</si>
  <si>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</si>
  <si>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</si>
  <si>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</si>
  <si>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</si>
  <si>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</si>
  <si>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</si>
  <si>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</si>
  <si>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</si>
  <si>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</si>
  <si>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</si>
  <si>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</si>
  <si>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</si>
  <si>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</si>
  <si>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</si>
  <si>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</si>
  <si>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</si>
  <si>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</si>
  <si>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</si>
  <si>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</si>
  <si>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</si>
  <si>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</si>
  <si>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</si>
  <si>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</si>
  <si>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</si>
  <si>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</si>
  <si>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</si>
  <si>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</si>
  <si>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</si>
  <si>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</si>
  <si>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</si>
  <si>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</si>
  <si>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</si>
  <si>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</si>
  <si>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</si>
  <si>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</si>
  <si>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</si>
  <si>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</si>
  <si>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</si>
  <si>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</si>
  <si>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</si>
  <si>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</si>
  <si>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</si>
  <si>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</si>
  <si>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</si>
  <si>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</si>
  <si>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</si>
  <si>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</si>
  <si>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</si>
  <si>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</si>
  <si>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</si>
  <si>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</si>
  <si>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</si>
  <si>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</si>
  <si>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</si>
  <si>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</si>
  <si>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</si>
  <si>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</si>
  <si>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</si>
  <si>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</si>
  <si>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</si>
  <si>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</si>
  <si>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</si>
  <si>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</si>
  <si>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</si>
  <si>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</si>
  <si>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</si>
  <si>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</si>
  <si>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</si>
  <si>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</si>
  <si>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</si>
  <si>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</si>
  <si>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</si>
  <si>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</si>
  <si>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</si>
  <si>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</si>
  <si>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</si>
  <si>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</si>
  <si>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</si>
  <si>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</si>
  <si>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</si>
  <si>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</si>
  <si>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</si>
  <si>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</si>
  <si>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</si>
  <si>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</si>
  <si>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</si>
  <si>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</si>
  <si>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</si>
  <si>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</si>
  <si>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</si>
  <si>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</si>
  <si>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</si>
  <si>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</si>
  <si>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</si>
  <si>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</si>
  <si>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</si>
  <si>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</si>
  <si>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</si>
  <si>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</si>
  <si>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</si>
  <si>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</si>
  <si>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</si>
  <si>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</si>
  <si>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</si>
  <si>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</si>
  <si>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</si>
  <si>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</si>
  <si>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</si>
  <si>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</si>
  <si>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</si>
  <si>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</si>
  <si>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</si>
  <si>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</si>
  <si>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</si>
  <si>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</si>
  <si>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</si>
  <si>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</si>
  <si>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</si>
  <si>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</si>
  <si>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</si>
  <si>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</si>
  <si>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</si>
  <si>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</si>
  <si>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</si>
  <si>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</si>
  <si>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</si>
  <si>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</si>
  <si>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</si>
  <si>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</si>
  <si>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</si>
  <si>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</si>
  <si>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</si>
  <si>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</si>
  <si>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</si>
  <si>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</si>
  <si>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</si>
  <si>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</si>
  <si>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</si>
  <si>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</si>
  <si>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</si>
  <si>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</si>
  <si>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</si>
  <si>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</si>
  <si>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</si>
  <si>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</si>
  <si>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</si>
  <si>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</si>
  <si>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</si>
  <si>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</si>
  <si>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</si>
  <si>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</si>
  <si>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</si>
  <si>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</si>
  <si>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</si>
  <si>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</si>
  <si>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</si>
  <si>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</si>
  <si>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</si>
  <si>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</si>
  <si>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</si>
  <si>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</si>
  <si>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</si>
  <si>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</si>
  <si>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</si>
  <si>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</si>
  <si>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</si>
  <si>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</si>
  <si>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</si>
  <si>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</si>
  <si>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</si>
  <si>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</si>
  <si>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</si>
  <si>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</si>
  <si>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</si>
  <si>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</si>
  <si>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</si>
  <si>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</si>
  <si>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</si>
  <si>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</si>
  <si>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</si>
  <si>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</si>
  <si>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</si>
  <si>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</si>
  <si>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</si>
  <si>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</si>
  <si>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</si>
  <si>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</si>
  <si>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</si>
  <si>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</si>
  <si>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</si>
  <si>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</si>
  <si>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</si>
  <si>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</si>
  <si>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</si>
  <si>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</si>
  <si>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</si>
  <si>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</si>
  <si>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</si>
  <si>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</si>
  <si>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</si>
  <si>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</si>
  <si>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</si>
  <si>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</si>
  <si>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</si>
  <si>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</si>
  <si>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</si>
  <si>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</si>
  <si>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</si>
  <si>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</si>
  <si>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</si>
  <si>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</si>
  <si>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</si>
  <si>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</si>
  <si>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</si>
  <si>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</si>
  <si>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</si>
  <si>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</si>
  <si>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</si>
  <si>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</si>
  <si>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</si>
  <si>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</si>
  <si>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</si>
  <si>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</si>
  <si>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</si>
  <si>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</si>
  <si>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</si>
  <si>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</si>
  <si>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</si>
  <si>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</si>
  <si>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</si>
  <si>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</si>
  <si>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</si>
  <si>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</si>
  <si>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</si>
  <si>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</si>
  <si>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</si>
  <si>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</si>
  <si>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</si>
  <si>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</si>
  <si>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</si>
  <si>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</si>
  <si>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</si>
  <si>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</si>
  <si>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</si>
  <si>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</si>
  <si>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</si>
  <si>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</si>
  <si>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</si>
  <si>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</si>
  <si>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</si>
  <si>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</si>
  <si>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</si>
  <si>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</si>
  <si>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</si>
  <si>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</si>
  <si>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</si>
  <si>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</si>
  <si>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</si>
  <si>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</si>
  <si>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</si>
  <si>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</si>
  <si>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</si>
  <si>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</si>
  <si>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</si>
  <si>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</si>
  <si>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</si>
  <si>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</si>
  <si>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</si>
  <si>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</si>
  <si>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</si>
  <si>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</si>
  <si>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</si>
  <si>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</si>
  <si>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</si>
  <si>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</si>
  <si>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</si>
  <si>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</si>
  <si>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</si>
  <si>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</si>
  <si>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</si>
  <si>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</si>
  <si>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</si>
  <si>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</si>
  <si>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</si>
  <si>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</si>
  <si>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</si>
  <si>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</si>
  <si>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</si>
  <si>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</si>
  <si>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</si>
  <si>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</si>
  <si>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</si>
  <si>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</si>
  <si>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</si>
  <si>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</si>
  <si>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</si>
  <si>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</si>
  <si>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</si>
  <si>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</si>
  <si>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</si>
  <si>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</si>
  <si>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</si>
  <si>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</si>
  <si>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</si>
  <si>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</si>
  <si>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</si>
  <si>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</si>
  <si>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</si>
  <si>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</si>
  <si>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</si>
  <si>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</si>
  <si>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</si>
  <si>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</si>
  <si>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</si>
  <si>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</si>
  <si>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</si>
  <si>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</si>
  <si>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</si>
  <si>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</si>
  <si>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</si>
  <si>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</si>
  <si>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</si>
  <si>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</si>
  <si>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</si>
  <si>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</si>
  <si>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</si>
  <si>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</si>
  <si>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</si>
  <si>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</si>
  <si>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</si>
  <si>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</si>
  <si>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</si>
  <si>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</si>
  <si>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</si>
  <si>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</si>
  <si>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</si>
  <si>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</si>
  <si>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</si>
  <si>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</si>
  <si>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</si>
  <si>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</si>
  <si>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</si>
  <si>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</si>
  <si>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</si>
  <si>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</si>
  <si>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</si>
  <si>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</si>
  <si>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</si>
  <si>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</si>
  <si>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</si>
  <si>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</si>
  <si>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</si>
  <si>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</si>
  <si>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</si>
  <si>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</si>
  <si>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</si>
  <si>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</si>
  <si>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</si>
  <si>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</si>
  <si>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</si>
  <si>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</si>
  <si>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</si>
  <si>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</si>
  <si>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</si>
  <si>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</si>
  <si>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</si>
  <si>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</si>
  <si>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</si>
  <si>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</si>
  <si>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</si>
  <si>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</si>
  <si>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</si>
  <si>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</si>
  <si>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</si>
  <si>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</si>
  <si>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</si>
  <si>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</si>
  <si>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</si>
  <si>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</si>
  <si>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</si>
  <si>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</si>
  <si>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</si>
  <si>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</si>
  <si>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</si>
  <si>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</si>
  <si>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</si>
  <si>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</si>
  <si>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</si>
  <si>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</si>
  <si>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</si>
  <si>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</si>
  <si>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</si>
  <si>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</si>
  <si>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</si>
  <si>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</si>
  <si>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</si>
  <si>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</si>
  <si>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</si>
  <si>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</si>
  <si>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</si>
  <si>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</si>
  <si>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</si>
  <si>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</si>
  <si>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</si>
  <si>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</si>
  <si>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</si>
  <si>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</si>
  <si>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</si>
  <si>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</si>
  <si>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</si>
  <si>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</si>
  <si>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</si>
  <si>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</si>
  <si>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</si>
  <si>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</si>
  <si>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</si>
  <si>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</si>
  <si>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</si>
  <si>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</si>
  <si>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</si>
  <si>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</si>
  <si>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</si>
  <si>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</si>
  <si>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</si>
  <si>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</si>
  <si>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</si>
  <si>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</si>
  <si>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</si>
  <si>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</si>
  <si>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</si>
  <si>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</si>
  <si>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</si>
  <si>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</si>
  <si>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</si>
  <si>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</si>
  <si>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</si>
  <si>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</si>
  <si>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</si>
  <si>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</si>
  <si>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</si>
  <si>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</si>
  <si>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</si>
  <si>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</si>
  <si>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</si>
  <si>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</si>
  <si>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</si>
  <si>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</si>
  <si>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</si>
  <si>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</si>
  <si>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</si>
  <si>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</si>
  <si>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</si>
  <si>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</si>
  <si>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</si>
  <si>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</si>
  <si>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</si>
  <si>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</si>
  <si>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</si>
  <si>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</si>
  <si>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</si>
  <si>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</si>
  <si>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</si>
  <si>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</si>
  <si>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</si>
  <si>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</si>
  <si>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</si>
  <si>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</si>
  <si>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</si>
  <si>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</si>
  <si>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</si>
  <si>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</si>
  <si>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</si>
  <si>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</si>
  <si>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</si>
  <si>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</si>
  <si>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</si>
  <si>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</si>
  <si>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</si>
  <si>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</si>
  <si>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</si>
  <si>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</si>
  <si>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</si>
  <si>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</si>
  <si>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</si>
  <si>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</si>
  <si>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</si>
  <si>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</si>
  <si>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</si>
  <si>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</si>
  <si>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</si>
  <si>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</si>
  <si>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</si>
  <si>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</si>
  <si>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</si>
  <si>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</si>
  <si>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</si>
  <si>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</si>
  <si>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</si>
  <si>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</si>
  <si>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</si>
  <si>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</si>
  <si>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</si>
  <si>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</si>
  <si>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</si>
  <si>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</si>
  <si>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</si>
  <si>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</si>
  <si>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</si>
  <si>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</si>
  <si>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</si>
  <si>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</si>
  <si>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</si>
  <si>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</si>
  <si>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</si>
  <si>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</si>
  <si>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</si>
  <si>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</si>
  <si>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</si>
  <si>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</si>
  <si>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</si>
  <si>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</si>
  <si>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</si>
  <si>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</si>
  <si>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</si>
  <si>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</si>
  <si>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</si>
  <si>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</si>
  <si>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</si>
  <si>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</si>
  <si>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</si>
  <si>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</si>
  <si>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</si>
  <si>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</si>
  <si>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</si>
  <si>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</si>
  <si>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</si>
  <si>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</si>
  <si>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</si>
  <si>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</si>
  <si>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</si>
  <si>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</si>
  <si>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</si>
  <si>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</si>
  <si>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</si>
  <si>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</si>
  <si>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</si>
  <si>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</si>
  <si>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</si>
  <si>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</si>
  <si>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</si>
  <si>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</si>
  <si>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</si>
  <si>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</si>
  <si>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</si>
  <si>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</si>
  <si>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</si>
  <si>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</si>
  <si>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</si>
  <si>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</si>
  <si>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</si>
  <si>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</si>
  <si>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</si>
  <si>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</si>
  <si>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</si>
  <si>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</si>
  <si>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</si>
  <si>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</si>
  <si>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</si>
  <si>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</si>
  <si>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</si>
  <si>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</si>
  <si>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</si>
  <si>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</si>
  <si>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</si>
  <si>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</si>
  <si>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</si>
  <si>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</si>
  <si>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</si>
  <si>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</si>
  <si>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</si>
  <si>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</si>
  <si>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</si>
  <si>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</si>
  <si>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</si>
  <si>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</si>
  <si>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</si>
  <si>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</si>
  <si>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</si>
  <si>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</si>
  <si>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</si>
  <si>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</si>
  <si>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</si>
  <si>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</si>
  <si>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</si>
  <si>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</si>
  <si>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</si>
  <si>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</si>
  <si>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</si>
  <si>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</si>
  <si>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</si>
  <si>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</si>
  <si>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</si>
  <si>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</si>
  <si>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</si>
  <si>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</si>
  <si>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</si>
  <si>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</si>
  <si>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</si>
  <si>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</si>
  <si>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</si>
  <si>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</si>
  <si>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</si>
  <si>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</si>
  <si>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</si>
  <si>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</si>
  <si>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</si>
  <si>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</si>
  <si>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</si>
  <si>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</si>
  <si>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</si>
  <si>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</si>
  <si>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</si>
  <si>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</si>
  <si>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</si>
  <si>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</si>
  <si>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</si>
  <si>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</si>
  <si>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</si>
  <si>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</si>
  <si>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</si>
  <si>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</si>
  <si>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</si>
  <si>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</si>
  <si>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</si>
  <si>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</si>
  <si>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</si>
  <si>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</si>
  <si>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</si>
  <si>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</si>
  <si>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</si>
  <si>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</si>
  <si>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</si>
  <si>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</si>
  <si>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</si>
  <si>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</si>
  <si>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</si>
  <si>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</si>
  <si>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</si>
  <si>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</si>
  <si>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</si>
  <si>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</si>
  <si>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</si>
  <si>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</si>
  <si>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</si>
  <si>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</si>
  <si>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</si>
  <si>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</si>
  <si>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</si>
  <si>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</si>
  <si>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</si>
  <si>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</si>
  <si>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</si>
  <si>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</si>
  <si>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</si>
  <si>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</si>
  <si>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</si>
  <si>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</si>
  <si>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</si>
  <si>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</si>
  <si>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</si>
  <si>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</si>
  <si>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</si>
  <si>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</si>
  <si>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</si>
  <si>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</si>
  <si>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</si>
  <si>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</si>
  <si>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</si>
  <si>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</si>
  <si>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</si>
  <si>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</si>
  <si>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</si>
  <si>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</si>
  <si>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</si>
  <si>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</si>
  <si>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</si>
  <si>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</si>
  <si>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</si>
  <si>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</si>
  <si>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</si>
  <si>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</si>
  <si>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</si>
  <si>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</si>
  <si>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</si>
  <si>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</si>
  <si>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</si>
  <si>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</si>
  <si>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</si>
  <si>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</si>
  <si>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</si>
  <si>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</si>
  <si>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</si>
  <si>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</si>
  <si>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</si>
  <si>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</si>
  <si>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</si>
  <si>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</si>
  <si>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</si>
  <si>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</si>
  <si>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</si>
  <si>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</si>
  <si>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</si>
  <si>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</si>
  <si>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</si>
  <si>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</si>
  <si>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</si>
  <si>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</si>
  <si>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</si>
  <si>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</si>
  <si>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</si>
  <si>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</si>
  <si>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</si>
  <si>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</si>
  <si>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</si>
  <si>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</si>
  <si>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</si>
  <si>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</si>
  <si>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</si>
  <si>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</si>
  <si>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</si>
  <si>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</si>
  <si>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</si>
  <si>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</si>
  <si>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</si>
  <si>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</si>
  <si>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</si>
  <si>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</si>
  <si>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</si>
  <si>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</si>
  <si>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</si>
  <si>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</si>
  <si>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</si>
  <si>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</si>
  <si>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</si>
  <si>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</si>
  <si>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</si>
  <si>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</si>
  <si>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</si>
  <si>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</si>
  <si>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</si>
  <si>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</si>
  <si>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</si>
  <si>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</si>
  <si>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</si>
  <si>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</si>
  <si>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</si>
  <si>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</si>
  <si>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</si>
  <si>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</si>
  <si>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</si>
  <si>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</si>
  <si>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</si>
  <si>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</si>
  <si>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</si>
  <si>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</si>
  <si>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</si>
  <si>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</si>
  <si>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</si>
  <si>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</si>
  <si>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</si>
  <si>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</si>
  <si>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</si>
  <si>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</si>
  <si>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</si>
  <si>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</si>
  <si>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</si>
  <si>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</si>
  <si>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</si>
  <si>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</si>
  <si>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</si>
  <si>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</si>
  <si>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</si>
  <si>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</si>
  <si>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</si>
  <si>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</si>
  <si>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</si>
  <si>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</si>
  <si>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</si>
  <si>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</si>
  <si>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</si>
  <si>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</si>
  <si>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</si>
  <si>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</si>
  <si>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</si>
  <si>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</si>
  <si>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</si>
  <si>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</si>
  <si>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</si>
  <si>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</si>
  <si>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</si>
  <si>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</si>
  <si>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</si>
  <si>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</si>
  <si>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</si>
  <si>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</si>
  <si>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</si>
  <si>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</si>
  <si>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</si>
  <si>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</si>
  <si>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</si>
  <si>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</si>
  <si>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</si>
  <si>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</si>
  <si>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</si>
  <si>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</si>
  <si>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</si>
  <si>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</si>
  <si>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</si>
  <si>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</si>
  <si>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</si>
  <si>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</si>
  <si>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</si>
  <si>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</si>
  <si>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</si>
  <si>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</si>
  <si>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</si>
  <si>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</si>
  <si>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</si>
  <si>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</si>
  <si>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</si>
  <si>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</si>
  <si>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</si>
  <si>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</si>
  <si>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</si>
  <si>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</si>
  <si>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</si>
  <si>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</si>
  <si>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</si>
  <si>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</si>
  <si>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</si>
  <si>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</si>
  <si>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</si>
  <si>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</si>
  <si>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</si>
  <si>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</si>
  <si>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</si>
  <si>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</si>
  <si>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</si>
  <si>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</si>
  <si>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</si>
  <si>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</si>
  <si>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</si>
  <si>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</si>
  <si>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</si>
  <si>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</si>
  <si>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</si>
  <si>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</si>
  <si>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</si>
  <si>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</si>
  <si>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</si>
  <si>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</si>
  <si>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</si>
  <si>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</si>
  <si>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</si>
  <si>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</si>
  <si>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</si>
  <si>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</si>
  <si>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</si>
  <si>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</si>
  <si>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</si>
  <si>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</si>
  <si>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</si>
  <si>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</si>
  <si>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</si>
  <si>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</si>
  <si>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</si>
  <si>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</si>
  <si>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</si>
  <si>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</si>
  <si>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</si>
  <si>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</si>
  <si>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</si>
  <si>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</si>
  <si>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</si>
  <si>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</si>
  <si>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</si>
  <si>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</si>
  <si>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</si>
  <si>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</si>
  <si>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</si>
  <si>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</si>
  <si>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</si>
  <si>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</si>
  <si>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</si>
  <si>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</si>
  <si>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</si>
  <si>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</si>
  <si>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</si>
  <si>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</si>
  <si>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</si>
  <si>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</si>
  <si>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</si>
  <si>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</si>
  <si>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</si>
  <si>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</si>
  <si>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</si>
  <si>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</si>
  <si>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</si>
  <si>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</si>
  <si>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</si>
  <si>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</si>
  <si>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</si>
  <si>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</si>
  <si>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</si>
  <si>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</si>
  <si>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</si>
  <si>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</si>
  <si>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</si>
  <si>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</si>
  <si>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</si>
  <si>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</si>
  <si>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</si>
  <si>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</si>
  <si>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</si>
  <si>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</si>
  <si>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</si>
  <si>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</si>
  <si>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</si>
  <si>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</si>
  <si>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</si>
  <si>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</si>
  <si>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</si>
  <si>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</si>
  <si>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</si>
  <si>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</si>
  <si>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</si>
  <si>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</si>
  <si>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</si>
  <si>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</si>
  <si>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</si>
  <si>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</si>
  <si>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</si>
  <si>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</si>
  <si>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</si>
  <si>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</si>
  <si>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</si>
  <si>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</si>
  <si>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</si>
  <si>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</si>
  <si>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</si>
  <si>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</si>
  <si>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</si>
  <si>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</si>
  <si>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</si>
  <si>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</si>
  <si>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</si>
  <si>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</si>
  <si>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</si>
  <si>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</si>
  <si>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</si>
  <si>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</si>
  <si>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</si>
  <si>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</si>
  <si>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</si>
  <si>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</si>
  <si>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</si>
  <si>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</si>
  <si>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</si>
  <si>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</si>
  <si>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</si>
  <si>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</si>
  <si>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</si>
  <si>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</si>
  <si>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</si>
  <si>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</si>
  <si>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</si>
  <si>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</si>
  <si>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</si>
  <si>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</si>
  <si>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</si>
  <si>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</si>
  <si>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</si>
  <si>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</si>
  <si>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</si>
  <si>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</si>
  <si>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</si>
  <si>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</si>
  <si>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</si>
  <si>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</si>
  <si>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</si>
  <si>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</si>
  <si>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</si>
  <si>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</si>
  <si>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</si>
  <si>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</si>
  <si>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</si>
  <si>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</si>
  <si>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</si>
  <si>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</si>
  <si>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</si>
  <si>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</si>
  <si>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</si>
  <si>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</si>
  <si>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</si>
  <si>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</si>
  <si>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</si>
  <si>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</si>
  <si>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</si>
  <si>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</si>
  <si>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</si>
  <si>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</si>
  <si>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</si>
  <si>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</si>
  <si>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</si>
  <si>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</si>
  <si>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</si>
  <si>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</si>
  <si>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</si>
  <si>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</si>
  <si>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</si>
  <si>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</si>
  <si>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</si>
  <si>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</si>
  <si>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</si>
  <si>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</si>
  <si>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</si>
  <si>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</si>
  <si>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</si>
  <si>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</si>
  <si>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</si>
  <si>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</si>
  <si>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</si>
  <si>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</si>
  <si>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</si>
  <si>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</si>
  <si>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</si>
  <si>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</si>
  <si>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</si>
  <si>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</si>
  <si>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</si>
  <si>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</si>
  <si>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</si>
  <si>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</si>
  <si>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</si>
  <si>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</si>
  <si>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</si>
  <si>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</si>
  <si>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</si>
  <si>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</si>
  <si>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</si>
  <si>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</si>
  <si>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</si>
  <si>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</si>
  <si>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</si>
  <si>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</si>
  <si>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</si>
  <si>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</si>
  <si>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</si>
  <si>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</si>
  <si>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</si>
  <si>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</si>
  <si>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</si>
  <si>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</si>
  <si>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</si>
  <si>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</si>
  <si>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</si>
  <si>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</si>
  <si>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</si>
  <si>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</si>
  <si>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</si>
  <si>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</si>
  <si>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</si>
  <si>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</si>
  <si>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</si>
  <si>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</si>
  <si>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</si>
  <si>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</si>
  <si>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</si>
  <si>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</si>
  <si>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</si>
  <si>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</si>
  <si>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</si>
  <si>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</si>
  <si>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</si>
  <si>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</si>
  <si>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</si>
  <si>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</si>
  <si>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</si>
  <si>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</si>
  <si>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</si>
  <si>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</si>
  <si>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</si>
  <si>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</si>
  <si>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</si>
  <si>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</si>
  <si>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</si>
  <si>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</si>
  <si>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</si>
  <si>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</si>
  <si>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</si>
  <si>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</si>
  <si>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</si>
  <si>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</si>
  <si>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</si>
  <si>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</si>
  <si>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</si>
  <si>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</si>
  <si>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</si>
  <si>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</si>
  <si>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</si>
  <si>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</si>
  <si>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</si>
  <si>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</si>
  <si>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</si>
  <si>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</si>
  <si>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</si>
  <si>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</si>
  <si>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</si>
  <si>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</si>
  <si>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</si>
  <si>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</si>
  <si>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</si>
  <si>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</si>
  <si>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</si>
  <si>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</si>
  <si>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</si>
  <si>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</si>
  <si>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</si>
  <si>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</si>
  <si>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</si>
  <si>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</si>
  <si>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</si>
  <si>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</si>
  <si>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</si>
  <si>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</si>
  <si>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</si>
  <si>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</si>
  <si>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</si>
  <si>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</si>
  <si>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</si>
  <si>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</si>
  <si>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</si>
  <si>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</si>
  <si>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</si>
  <si>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</si>
  <si>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</si>
  <si>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</si>
  <si>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</si>
  <si>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</si>
  <si>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</si>
  <si>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</si>
  <si>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</si>
  <si>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</si>
  <si>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</si>
  <si>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</si>
  <si>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</si>
  <si>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</si>
  <si>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</si>
  <si>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</si>
  <si>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</si>
  <si>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</si>
  <si>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</si>
  <si>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</si>
  <si>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</si>
  <si>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</si>
  <si>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</si>
  <si>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</si>
  <si>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</si>
  <si>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</si>
  <si>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</si>
  <si>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</si>
  <si>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</si>
  <si>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</si>
  <si>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</si>
  <si>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</si>
  <si>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</si>
  <si>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</si>
  <si>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</si>
  <si>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</si>
  <si>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</si>
  <si>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</si>
  <si>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</si>
  <si>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</si>
  <si>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</si>
  <si>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</si>
  <si>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</si>
  <si>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</si>
  <si>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</si>
  <si>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</si>
  <si>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</si>
  <si>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</si>
  <si>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</si>
  <si>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</si>
  <si>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</si>
  <si>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</si>
  <si>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</si>
  <si>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</si>
  <si>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</si>
  <si>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</si>
  <si>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</si>
  <si>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</si>
  <si>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</si>
  <si>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</si>
  <si>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</si>
  <si>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</si>
  <si>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</si>
  <si>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</si>
  <si>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</si>
  <si>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</si>
  <si>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</si>
  <si>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</si>
  <si>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</si>
  <si>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</si>
  <si>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</si>
  <si>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</si>
  <si>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</si>
  <si>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</si>
  <si>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</si>
  <si>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</si>
  <si>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</si>
  <si>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</si>
  <si>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</si>
  <si>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</si>
  <si>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</si>
  <si>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</si>
  <si>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</si>
  <si>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</si>
  <si>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</si>
  <si>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</si>
  <si>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</si>
  <si>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</si>
  <si>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</si>
  <si>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</si>
  <si>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</si>
  <si>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</si>
  <si>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</si>
  <si>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</si>
  <si>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</si>
  <si>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</si>
  <si>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</si>
  <si>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</si>
  <si>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</si>
  <si>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</si>
  <si>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</si>
  <si>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</si>
  <si>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</si>
  <si>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</si>
  <si>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</si>
  <si>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</si>
  <si>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</si>
  <si>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</si>
  <si>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</si>
  <si>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</si>
  <si>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</si>
  <si>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</si>
  <si>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</si>
  <si>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</si>
  <si>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</si>
  <si>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</si>
  <si>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</si>
  <si>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</si>
  <si>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</si>
  <si>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</si>
  <si>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</si>
  <si>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</si>
  <si>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</si>
  <si>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</si>
  <si>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</si>
  <si>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</si>
  <si>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</si>
  <si>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</si>
  <si>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</si>
  <si>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</si>
  <si>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</si>
  <si>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</si>
  <si>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</si>
  <si>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</si>
  <si>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</si>
  <si>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</si>
  <si>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</si>
  <si>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</si>
  <si>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</si>
  <si>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</si>
  <si>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</si>
  <si>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</si>
  <si>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</si>
  <si>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</si>
  <si>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</si>
  <si>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</si>
  <si>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</si>
  <si>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</si>
  <si>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</si>
  <si>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</si>
  <si>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</si>
  <si>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</si>
  <si>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</si>
  <si>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</si>
  <si>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</si>
  <si>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</si>
  <si>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</si>
  <si>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</si>
  <si>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</si>
  <si>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</si>
  <si>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</si>
  <si>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</si>
  <si>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</si>
  <si>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</si>
  <si>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</si>
  <si>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</si>
  <si>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</si>
  <si>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</si>
  <si>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</si>
  <si>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</si>
  <si>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</si>
  <si>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</si>
  <si>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</si>
  <si>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</si>
  <si>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</si>
  <si>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</si>
  <si>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</si>
  <si>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</si>
  <si>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</si>
  <si>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</si>
  <si>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</si>
  <si>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</si>
  <si>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</si>
  <si>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</si>
  <si>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</si>
  <si>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</si>
  <si>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</si>
  <si>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</si>
  <si>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</si>
  <si>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</si>
  <si>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</si>
  <si>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</si>
  <si>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</si>
  <si>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</si>
  <si>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</si>
  <si>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</si>
  <si>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</si>
  <si>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</si>
  <si>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</si>
  <si>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</si>
  <si>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</si>
  <si>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</si>
  <si>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</si>
  <si>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</si>
  <si>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</si>
  <si>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</si>
  <si>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</si>
  <si>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</si>
  <si>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</si>
  <si>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</si>
  <si>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</si>
  <si>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</si>
  <si>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</si>
  <si>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</si>
  <si>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</si>
  <si>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</si>
  <si>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</si>
  <si>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</si>
  <si>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</si>
  <si>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</si>
  <si>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</si>
  <si>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</si>
  <si>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</si>
  <si>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</si>
  <si>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</si>
  <si>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</si>
  <si>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</si>
  <si>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</si>
  <si>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</si>
  <si>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</si>
  <si>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</si>
  <si>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</si>
  <si>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</si>
  <si>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</si>
  <si>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</si>
  <si>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</si>
  <si>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</si>
  <si>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</si>
  <si>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</si>
  <si>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</si>
  <si>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</si>
  <si>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</si>
  <si>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</si>
  <si>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</si>
  <si>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</si>
  <si>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</si>
  <si>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</si>
  <si>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</si>
  <si>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</si>
  <si>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</si>
  <si>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</si>
  <si>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</si>
  <si>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</si>
  <si>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</si>
  <si>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</si>
  <si>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</si>
  <si>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</si>
  <si>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</si>
  <si>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</si>
  <si>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</si>
  <si>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</si>
  <si>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</si>
  <si>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</si>
  <si>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</si>
  <si>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</si>
  <si>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</si>
  <si>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</si>
  <si>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</si>
  <si>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</si>
  <si>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</si>
  <si>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</si>
  <si>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</si>
  <si>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</si>
  <si>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</si>
  <si>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</si>
  <si>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</si>
  <si>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</si>
  <si>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</si>
  <si>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</si>
  <si>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</si>
  <si>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</si>
  <si>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</si>
  <si>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</si>
  <si>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</si>
  <si>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</si>
  <si>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</si>
  <si>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</si>
  <si>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</si>
  <si>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</si>
  <si>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</si>
  <si>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</si>
  <si>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</si>
  <si>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</si>
  <si>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</si>
  <si>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</si>
  <si>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</si>
  <si>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</si>
  <si>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</si>
  <si>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</si>
  <si>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</si>
  <si>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</si>
  <si>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</si>
  <si>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</si>
  <si>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</si>
  <si>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</si>
  <si>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</si>
  <si>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</si>
  <si>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</si>
  <si>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</si>
  <si>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</si>
  <si>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</si>
  <si>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</si>
  <si>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</si>
  <si>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</si>
  <si>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</si>
  <si>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</si>
  <si>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</si>
  <si>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</si>
  <si>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</si>
  <si>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</si>
  <si>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</si>
  <si>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</si>
  <si>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</si>
  <si>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</si>
  <si>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</si>
  <si>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</si>
  <si>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</si>
  <si>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</si>
  <si>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</si>
  <si>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</si>
  <si>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</si>
  <si>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</si>
  <si>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</si>
  <si>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</si>
  <si>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</si>
  <si>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</si>
  <si>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</si>
  <si>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</si>
  <si>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</si>
  <si>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</si>
  <si>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</si>
  <si>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</si>
  <si>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</si>
  <si>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</si>
  <si>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</si>
  <si>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</si>
  <si>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</si>
  <si>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</si>
  <si>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</si>
  <si>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</si>
  <si>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</si>
  <si>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</si>
  <si>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</si>
  <si>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</si>
  <si>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</si>
  <si>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</si>
  <si>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</si>
  <si>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</si>
  <si>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</si>
  <si>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</si>
  <si>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</si>
  <si>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</si>
  <si>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</si>
  <si>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</si>
  <si>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</si>
  <si>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</si>
  <si>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</si>
  <si>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</si>
  <si>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</si>
  <si>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</si>
  <si>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</si>
  <si>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</si>
  <si>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</si>
  <si>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</si>
  <si>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</si>
  <si>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</si>
  <si>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</si>
  <si>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</si>
  <si>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</si>
  <si>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</si>
  <si>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</si>
  <si>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</si>
  <si>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</si>
  <si>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</si>
  <si>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</si>
  <si>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</si>
  <si>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</si>
  <si>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</si>
  <si>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</si>
  <si>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</si>
  <si>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</si>
  <si>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</si>
  <si>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</si>
  <si>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</si>
  <si>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</si>
  <si>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</si>
  <si>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</si>
  <si>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</si>
  <si>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</si>
  <si>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</si>
  <si>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</si>
  <si>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</si>
  <si>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</si>
  <si>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</si>
  <si>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</si>
  <si>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</si>
  <si>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</si>
  <si>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</si>
  <si>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</si>
  <si>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</si>
  <si>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</si>
  <si>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</si>
  <si>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</si>
  <si>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</si>
  <si>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</si>
  <si>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</si>
  <si>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</si>
  <si>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</si>
  <si>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</si>
  <si>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</si>
  <si>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</si>
  <si>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</si>
  <si>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</si>
  <si>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</si>
  <si>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</si>
  <si>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</si>
  <si>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</si>
  <si>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</si>
  <si>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</si>
  <si>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</si>
  <si>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</si>
  <si>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</si>
  <si>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</si>
  <si>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</si>
  <si>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</si>
  <si>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</si>
  <si>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</si>
  <si>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</si>
  <si>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</si>
  <si>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</si>
  <si>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</si>
  <si>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</si>
  <si>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</si>
  <si>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</si>
  <si>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</si>
  <si>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</si>
  <si>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</si>
  <si>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</si>
  <si>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</si>
  <si>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</si>
  <si>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</si>
  <si>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</si>
  <si>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</si>
  <si>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</si>
  <si>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</si>
  <si>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</si>
  <si>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</si>
  <si>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</si>
  <si>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</si>
  <si>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</si>
  <si>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</si>
  <si>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</si>
  <si>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</si>
  <si>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</si>
  <si>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</si>
  <si>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</si>
  <si>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</si>
  <si>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</si>
  <si>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</si>
  <si>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</si>
  <si>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</si>
  <si>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</si>
  <si>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</si>
  <si>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</si>
  <si>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</si>
  <si>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</si>
  <si>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</si>
  <si>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</si>
  <si>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</si>
  <si>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</si>
  <si>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</si>
  <si>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</si>
  <si>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</si>
  <si>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</si>
  <si>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</si>
  <si>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</si>
  <si>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</si>
  <si>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</si>
  <si>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</si>
  <si>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</si>
  <si>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</si>
  <si>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</si>
  <si>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</si>
  <si>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</si>
  <si>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</si>
  <si>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</si>
  <si>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</si>
  <si>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</si>
  <si>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</si>
  <si>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</si>
  <si>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</si>
  <si>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</si>
  <si>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</si>
  <si>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</si>
  <si>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</si>
  <si>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</si>
  <si>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</si>
  <si>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</si>
  <si>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</si>
  <si>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</si>
  <si>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</si>
  <si>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</si>
  <si>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</si>
  <si>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</si>
  <si>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</si>
  <si>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</si>
  <si>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</si>
  <si>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</si>
  <si>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</si>
  <si>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</si>
  <si>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</si>
  <si>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</si>
  <si>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</si>
  <si>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</si>
  <si>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</si>
  <si>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</si>
  <si>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</si>
  <si>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</si>
  <si>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</si>
  <si>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</si>
  <si>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</si>
  <si>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</si>
  <si>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</si>
  <si>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</si>
  <si>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</si>
  <si>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</si>
  <si>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</si>
  <si>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</si>
  <si>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</si>
  <si>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</si>
  <si>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</si>
  <si>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</si>
  <si>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</si>
  <si>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</si>
  <si>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</si>
  <si>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</si>
  <si>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</si>
  <si>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</si>
  <si>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</si>
  <si>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</si>
  <si>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</si>
  <si>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</si>
  <si>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</si>
  <si>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</si>
  <si>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</si>
  <si>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</si>
  <si>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</si>
  <si>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</si>
  <si>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</si>
  <si>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</si>
  <si>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</si>
  <si>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</si>
  <si>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</si>
  <si>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</si>
  <si>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</si>
  <si>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</si>
  <si>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</si>
  <si>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</si>
  <si>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</si>
  <si>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</si>
  <si>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</si>
  <si>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</si>
  <si>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</si>
  <si>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</si>
  <si>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</si>
  <si>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</si>
  <si>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</si>
  <si>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</si>
  <si>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</si>
  <si>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</si>
  <si>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</si>
  <si>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</si>
  <si>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</si>
  <si>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</si>
  <si>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</si>
  <si>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</si>
  <si>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</si>
  <si>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</si>
  <si>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</si>
  <si>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</si>
  <si>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</si>
  <si>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</si>
  <si>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</si>
  <si>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</si>
  <si>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</si>
  <si>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</si>
  <si>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</si>
  <si>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</si>
  <si>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</si>
  <si>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</si>
  <si>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</si>
  <si>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</si>
  <si>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</si>
  <si>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</si>
  <si>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</si>
  <si>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</si>
  <si>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</si>
  <si>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</si>
  <si>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</si>
  <si>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</si>
  <si>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</si>
  <si>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</si>
  <si>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</si>
  <si>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</si>
  <si>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</si>
  <si>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</si>
  <si>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</si>
  <si>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</si>
  <si>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</si>
  <si>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</si>
  <si>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</si>
  <si>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</si>
  <si>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</si>
  <si>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</si>
  <si>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</si>
  <si>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</si>
  <si>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</si>
  <si>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</si>
  <si>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</si>
  <si>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</si>
  <si>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</si>
  <si>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</si>
  <si>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</si>
  <si>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</si>
  <si>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</si>
  <si>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</si>
  <si>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</si>
  <si>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</si>
  <si>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</si>
  <si>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</si>
  <si>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</si>
  <si>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</si>
  <si>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</si>
  <si>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</si>
  <si>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</si>
  <si>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</si>
  <si>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</si>
  <si>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</si>
  <si>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</si>
  <si>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</si>
  <si>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</si>
  <si>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</si>
  <si>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</si>
  <si>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</si>
  <si>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</si>
  <si>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</si>
  <si>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</si>
  <si>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</si>
  <si>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</si>
  <si>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</si>
  <si>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</si>
  <si>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</si>
  <si>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</si>
  <si>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</si>
  <si>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</si>
  <si>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</si>
  <si>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</si>
  <si>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</si>
  <si>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</si>
  <si>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</si>
  <si>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</si>
  <si>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</si>
  <si>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</si>
  <si>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</si>
  <si>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</si>
  <si>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</si>
  <si>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</si>
  <si>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</si>
  <si>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</si>
  <si>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</si>
  <si>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</si>
  <si>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</si>
  <si>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</si>
  <si>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</si>
  <si>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</si>
  <si>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</si>
  <si>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</si>
  <si>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</si>
  <si>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</si>
  <si>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</si>
  <si>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</si>
  <si>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</si>
  <si>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</si>
  <si>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</si>
  <si>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</si>
  <si>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</si>
  <si>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</si>
  <si>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</si>
  <si>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</si>
  <si>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</si>
  <si>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</si>
  <si>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</si>
  <si>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</si>
  <si>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</si>
  <si>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</si>
  <si>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</si>
  <si>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</si>
  <si>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</si>
  <si>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</si>
  <si>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</si>
  <si>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</si>
  <si>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</si>
  <si>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</si>
  <si>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</si>
  <si>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</si>
  <si>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</si>
  <si>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</si>
  <si>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</si>
  <si>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</si>
  <si>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</si>
  <si>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</si>
  <si>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</si>
  <si>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</si>
  <si>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</si>
  <si>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</si>
  <si>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</si>
  <si>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</si>
  <si>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</si>
  <si>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</si>
  <si>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</si>
  <si>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</si>
  <si>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</si>
  <si>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</si>
  <si>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</si>
  <si>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</si>
  <si>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</si>
  <si>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</si>
  <si>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</si>
  <si>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</si>
  <si>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</si>
  <si>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</si>
  <si>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</si>
  <si>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</si>
  <si>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</si>
  <si>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</si>
  <si>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</si>
  <si>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</si>
  <si>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</si>
  <si>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</si>
  <si>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</si>
  <si>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</si>
  <si>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</si>
  <si>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</si>
  <si>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</si>
  <si>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</si>
  <si>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</si>
  <si>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</si>
  <si>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</si>
  <si>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</si>
  <si>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</si>
  <si>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</si>
  <si>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</si>
  <si>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</si>
  <si>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</si>
  <si>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</si>
  <si>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</si>
  <si>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</si>
  <si>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</si>
  <si>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</si>
  <si>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</si>
  <si>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</si>
  <si>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</si>
  <si>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</si>
  <si>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</si>
  <si>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</si>
  <si>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</si>
  <si>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</si>
  <si>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</si>
  <si>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</si>
  <si>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</si>
  <si>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</si>
  <si>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</si>
  <si>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</si>
  <si>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</si>
  <si>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</si>
  <si>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</si>
  <si>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</si>
  <si>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</si>
  <si>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</si>
  <si>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</si>
  <si>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</si>
  <si>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</si>
  <si>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</si>
  <si>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</si>
  <si>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</si>
  <si>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</si>
  <si>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</si>
  <si>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</si>
  <si>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</si>
  <si>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</si>
  <si>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</si>
  <si>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</si>
  <si>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</si>
  <si>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</si>
  <si>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</si>
  <si>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</si>
  <si>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</si>
  <si>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</si>
  <si>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</si>
  <si>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</si>
  <si>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</si>
  <si>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</si>
  <si>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</si>
  <si>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</si>
  <si>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</si>
  <si>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</si>
  <si>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</si>
  <si>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</si>
  <si>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</si>
  <si>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</si>
  <si>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</si>
  <si>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</si>
  <si>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</si>
  <si>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</si>
  <si>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</si>
  <si>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</si>
  <si>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</si>
  <si>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</si>
  <si>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</si>
  <si>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</si>
  <si>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</si>
  <si>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</si>
  <si>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</si>
  <si>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</si>
  <si>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</si>
  <si>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</si>
  <si>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</si>
  <si>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</si>
  <si>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</si>
  <si>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</si>
  <si>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</si>
  <si>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</si>
  <si>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</si>
  <si>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</si>
  <si>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</si>
  <si>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</si>
  <si>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</si>
  <si>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</si>
  <si>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</si>
  <si>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</si>
  <si>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</si>
  <si>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</si>
  <si>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</si>
  <si>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</si>
  <si>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</si>
  <si>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</si>
  <si>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</si>
  <si>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</si>
  <si>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</si>
  <si>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</si>
  <si>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</si>
  <si>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</si>
  <si>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</si>
  <si>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</si>
  <si>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</si>
  <si>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</si>
  <si>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</si>
  <si>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</si>
  <si>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</si>
  <si>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</si>
  <si>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</si>
  <si>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</si>
  <si>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</si>
  <si>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</si>
  <si>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</si>
  <si>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</si>
  <si>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</si>
  <si>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</si>
  <si>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</si>
  <si>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</si>
  <si>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</si>
  <si>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</si>
  <si>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</si>
  <si>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</si>
  <si>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</si>
  <si>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</si>
  <si>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</si>
  <si>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</si>
  <si>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</si>
  <si>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</si>
  <si>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</si>
  <si>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</si>
  <si>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</si>
  <si>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</si>
  <si>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</si>
  <si>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</si>
  <si>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</si>
  <si>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</si>
  <si>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</si>
  <si>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</si>
  <si>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</si>
  <si>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</si>
  <si>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</si>
  <si>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</si>
  <si>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</si>
  <si>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</si>
  <si>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</si>
  <si>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</si>
  <si>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</si>
  <si>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</si>
  <si>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</si>
  <si>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</si>
  <si>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</si>
  <si>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</si>
  <si>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</si>
  <si>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</si>
  <si>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</si>
  <si>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</si>
  <si>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</si>
  <si>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</si>
  <si>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</si>
  <si>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</si>
  <si>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</si>
  <si>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</si>
  <si>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</si>
  <si>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</si>
  <si>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</si>
  <si>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</si>
  <si>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</si>
  <si>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</si>
  <si>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</si>
  <si>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</si>
  <si>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</si>
  <si>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</si>
  <si>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</si>
  <si>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</si>
  <si>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</si>
  <si>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</si>
  <si>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</si>
  <si>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</si>
  <si>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</si>
  <si>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</si>
  <si>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</si>
  <si>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</si>
  <si>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</si>
  <si>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</si>
  <si>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</si>
  <si>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</si>
  <si>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</si>
  <si>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</si>
  <si>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</si>
  <si>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</si>
  <si>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</si>
  <si>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</si>
  <si>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</si>
  <si>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</si>
  <si>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</si>
  <si>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</si>
  <si>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</si>
  <si>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</si>
  <si>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</si>
  <si>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</si>
  <si>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</si>
  <si>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</si>
  <si>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</si>
  <si>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</si>
  <si>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</si>
  <si>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</si>
  <si>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</si>
  <si>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</si>
  <si>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</si>
  <si>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</si>
  <si>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</si>
  <si>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</si>
  <si>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</si>
  <si>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</si>
  <si>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</si>
  <si>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</si>
  <si>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</si>
  <si>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</si>
  <si>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</si>
  <si>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</si>
  <si>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</si>
  <si>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</si>
  <si>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</si>
  <si>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</si>
  <si>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</si>
  <si>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</si>
  <si>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</si>
  <si>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</si>
  <si>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</si>
  <si>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</si>
  <si>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</si>
  <si>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</si>
  <si>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</si>
  <si>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</si>
  <si>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</si>
  <si>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</si>
  <si>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</si>
  <si>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</si>
  <si>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</si>
  <si>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</si>
  <si>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</si>
  <si>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</si>
  <si>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</si>
  <si>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</si>
  <si>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</si>
  <si>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</si>
  <si>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</si>
  <si>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</si>
  <si>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</si>
  <si>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</si>
  <si>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</si>
  <si>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</si>
  <si>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</si>
  <si>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</si>
  <si>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</si>
  <si>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</si>
  <si>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</si>
  <si>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</si>
  <si>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</si>
  <si>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</si>
  <si>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</si>
  <si>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</si>
  <si>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</si>
  <si>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</si>
  <si>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</si>
  <si>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</si>
  <si>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</si>
  <si>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</si>
  <si>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</si>
  <si>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</si>
  <si>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</si>
  <si>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</si>
  <si>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</si>
  <si>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</si>
  <si>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</si>
  <si>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</si>
  <si>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</si>
  <si>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</si>
  <si>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</si>
  <si>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</si>
  <si>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</si>
  <si>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</si>
  <si>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</si>
  <si>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</si>
  <si>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</si>
  <si>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</si>
  <si>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</si>
  <si>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</si>
  <si>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</si>
  <si>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</si>
  <si>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</si>
  <si>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</si>
  <si>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</si>
  <si>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</si>
  <si>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</si>
  <si>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</si>
  <si>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</si>
  <si>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</si>
  <si>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</si>
  <si>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</si>
  <si>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</si>
  <si>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</si>
  <si>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</si>
  <si>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</si>
  <si>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</si>
  <si>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</si>
  <si>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</si>
  <si>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</si>
  <si>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</si>
  <si>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</si>
  <si>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</si>
  <si>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</si>
  <si>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</si>
  <si>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</si>
  <si>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</si>
  <si>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</si>
  <si>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</si>
  <si>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</si>
  <si>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</si>
  <si>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</si>
  <si>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</si>
  <si>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</si>
  <si>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</si>
  <si>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</si>
  <si>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</si>
  <si>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</si>
  <si>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</si>
  <si>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</si>
  <si>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</si>
  <si>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</si>
  <si>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</si>
  <si>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</si>
  <si>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</si>
  <si>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</si>
  <si>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</si>
  <si>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</si>
  <si>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</si>
  <si>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</si>
  <si>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</si>
  <si>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</si>
  <si>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</si>
  <si>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</si>
  <si>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</si>
  <si>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</si>
  <si>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</si>
  <si>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</si>
  <si>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</si>
  <si>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</si>
  <si>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</si>
  <si>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</si>
  <si>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</si>
  <si>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</si>
  <si>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</si>
  <si>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</si>
  <si>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</si>
  <si>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</si>
  <si>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</si>
  <si>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</si>
  <si>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</si>
  <si>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</si>
  <si>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</si>
  <si>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</si>
  <si>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</si>
  <si>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</si>
  <si>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</si>
  <si>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</si>
  <si>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</si>
  <si>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</si>
  <si>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</si>
  <si>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</si>
  <si>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</si>
  <si>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</si>
  <si>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</si>
  <si>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</si>
  <si>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</si>
  <si>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</si>
  <si>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</si>
  <si>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</si>
  <si>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</si>
  <si>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</si>
  <si>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</si>
  <si>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</si>
  <si>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</si>
  <si>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</si>
  <si>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</si>
  <si>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</si>
  <si>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</si>
  <si>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</si>
  <si>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</si>
  <si>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</si>
  <si>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</si>
  <si>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</si>
  <si>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</si>
  <si>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</si>
  <si>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</si>
  <si>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</si>
  <si>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</si>
  <si>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</si>
  <si>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</si>
  <si>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</si>
  <si>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</si>
  <si>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</si>
  <si>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</si>
  <si>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</si>
  <si>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</si>
  <si>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</si>
  <si>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</si>
  <si>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</si>
  <si>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</si>
  <si>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</si>
  <si>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</si>
  <si>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</si>
  <si>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</si>
  <si>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</si>
  <si>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</si>
  <si>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</si>
  <si>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</si>
  <si>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</si>
  <si>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</si>
  <si>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</si>
  <si>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</si>
  <si>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</si>
  <si>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</si>
  <si>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</si>
  <si>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</si>
  <si>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</si>
  <si>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</si>
  <si>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</si>
  <si>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</si>
  <si>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</si>
  <si>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</si>
  <si>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</si>
  <si>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</si>
  <si>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</si>
  <si>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</si>
  <si>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</si>
  <si>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</si>
  <si>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</si>
  <si>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</si>
  <si>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</si>
  <si>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</si>
  <si>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</si>
  <si>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</si>
  <si>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</si>
  <si>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</si>
  <si>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</si>
  <si>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</si>
  <si>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</si>
  <si>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</si>
  <si>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</si>
  <si>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</si>
  <si>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</si>
  <si>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</si>
  <si>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</si>
  <si>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</si>
  <si>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</si>
  <si>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</si>
  <si>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</si>
  <si>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</si>
  <si>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</si>
  <si>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</si>
  <si>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</si>
  <si>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</si>
  <si>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</si>
  <si>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</si>
  <si>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</si>
  <si>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</si>
  <si>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</si>
  <si>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</si>
  <si>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</si>
  <si>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</si>
  <si>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</si>
  <si>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</si>
  <si>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</si>
  <si>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</si>
  <si>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</si>
  <si>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</si>
  <si>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</si>
  <si>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</si>
  <si>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</si>
  <si>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</si>
  <si>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</si>
  <si>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</si>
  <si>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</si>
  <si>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</si>
  <si>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</si>
  <si>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</si>
  <si>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</si>
  <si>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</si>
  <si>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</si>
  <si>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</si>
  <si>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</si>
  <si>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</si>
  <si>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</si>
  <si>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</si>
  <si>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</si>
  <si>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</si>
  <si>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</si>
  <si>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</si>
  <si>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</si>
  <si>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</si>
  <si>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</si>
  <si>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</si>
  <si>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</si>
  <si>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</si>
  <si>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</si>
  <si>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</si>
  <si>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</si>
  <si>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</si>
  <si>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</si>
  <si>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</si>
  <si>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</si>
  <si>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</si>
  <si>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</si>
  <si>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</si>
  <si>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</si>
  <si>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</si>
  <si>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</si>
  <si>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</si>
  <si>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</si>
  <si>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</si>
  <si>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</si>
  <si>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</si>
  <si>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</si>
  <si>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</si>
  <si>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</si>
  <si>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</si>
  <si>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</si>
  <si>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</si>
  <si>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</si>
  <si>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</si>
  <si>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</si>
  <si>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</si>
  <si>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</si>
  <si>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</si>
  <si>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</si>
  <si>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</si>
  <si>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</si>
  <si>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</si>
  <si>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</si>
  <si>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</si>
  <si>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</si>
  <si>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</si>
  <si>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</si>
  <si>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</si>
  <si>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</si>
  <si>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</si>
  <si>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</si>
  <si>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</si>
  <si>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</si>
  <si>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</si>
  <si>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</si>
  <si>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</si>
  <si>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</si>
  <si>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</si>
  <si>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</si>
  <si>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</si>
  <si>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</si>
  <si>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</si>
  <si>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</si>
  <si>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</si>
  <si>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</si>
  <si>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</si>
  <si>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</si>
  <si>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</si>
  <si>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</si>
  <si>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</si>
  <si>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</si>
  <si>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</si>
  <si>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</si>
  <si>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</si>
  <si>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</si>
  <si>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</si>
  <si>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</si>
  <si>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</si>
  <si>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</si>
  <si>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</si>
  <si>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</si>
  <si>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</si>
  <si>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</si>
  <si>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</si>
  <si>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</si>
  <si>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</si>
  <si>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</si>
  <si>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</si>
  <si>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</si>
  <si>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</si>
  <si>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</si>
  <si>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</si>
  <si>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</si>
  <si>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</si>
  <si>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</si>
  <si>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</si>
  <si>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</si>
  <si>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</si>
  <si>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</si>
  <si>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</si>
  <si>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</si>
  <si>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</si>
  <si>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</si>
  <si>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</si>
  <si>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</si>
  <si>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</si>
  <si>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</si>
  <si>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</si>
  <si>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</si>
  <si>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</si>
  <si>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</si>
  <si>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</si>
  <si>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</si>
  <si>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</si>
  <si>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</si>
  <si>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</si>
  <si>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</si>
  <si>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</si>
  <si>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</si>
  <si>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</si>
  <si>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</si>
  <si>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</si>
  <si>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</si>
  <si>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</si>
  <si>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</si>
  <si>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</si>
  <si>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</si>
  <si>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</si>
  <si>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</si>
  <si>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</si>
  <si>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</si>
  <si>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</si>
  <si>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</si>
  <si>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</si>
  <si>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</si>
  <si>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</si>
  <si>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</si>
  <si>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</si>
  <si>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</si>
  <si>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</si>
  <si>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</si>
  <si>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</si>
  <si>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</si>
  <si>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</si>
  <si>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</si>
  <si>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</si>
  <si>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</si>
  <si>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</si>
  <si>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</si>
  <si>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</si>
  <si>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</si>
  <si>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</si>
  <si>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</si>
  <si>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</si>
  <si>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</si>
  <si>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</si>
  <si>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</si>
  <si>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</si>
  <si>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</si>
  <si>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</si>
  <si>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</si>
  <si>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</si>
  <si>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</si>
  <si>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</si>
  <si>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</si>
  <si>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</si>
  <si>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</si>
  <si>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</si>
  <si>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</si>
  <si>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</si>
  <si>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</si>
  <si>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</si>
  <si>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</si>
  <si>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</si>
  <si>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</si>
  <si>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</si>
  <si>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</si>
  <si>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</si>
  <si>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</si>
  <si>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</si>
  <si>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</si>
  <si>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</si>
  <si>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</si>
  <si>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</si>
  <si>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</si>
  <si>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</si>
  <si>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</si>
  <si>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</si>
  <si>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</si>
  <si>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</si>
  <si>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</si>
  <si>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</si>
  <si>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</si>
  <si>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</si>
  <si>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</si>
  <si>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</si>
  <si>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</si>
  <si>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</si>
  <si>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</si>
  <si>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</si>
  <si>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</si>
  <si>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</si>
  <si>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</si>
  <si>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</si>
  <si>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</si>
  <si>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</si>
  <si>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</si>
  <si>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</si>
  <si>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</si>
  <si>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</si>
  <si>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</si>
  <si>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</si>
  <si>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</si>
  <si>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</si>
  <si>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</si>
  <si>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</si>
  <si>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</si>
  <si>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</si>
  <si>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</si>
  <si>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</si>
  <si>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</si>
  <si>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</si>
  <si>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</si>
  <si>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</si>
  <si>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</si>
  <si>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</si>
  <si>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</si>
  <si>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</si>
  <si>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</si>
  <si>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</si>
  <si>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</si>
  <si>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</si>
  <si>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</si>
  <si>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</si>
  <si>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</si>
  <si>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</si>
  <si>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</si>
  <si>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</si>
  <si>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</si>
  <si>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</si>
  <si>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</si>
  <si>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</si>
  <si>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</si>
  <si>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</si>
  <si>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</si>
  <si>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</si>
  <si>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</si>
  <si>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</si>
  <si>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</si>
  <si>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</si>
  <si>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</si>
  <si>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</si>
  <si>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</si>
  <si>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</si>
  <si>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</si>
  <si>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</si>
  <si>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</si>
  <si>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</si>
  <si>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</si>
  <si>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</si>
  <si>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</si>
  <si>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</si>
  <si>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</si>
  <si>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</si>
  <si>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</si>
  <si>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</si>
  <si>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</si>
  <si>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</si>
  <si>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</si>
  <si>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</si>
  <si>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</si>
  <si>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</si>
  <si>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</si>
  <si>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</si>
  <si>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</si>
  <si>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</si>
  <si>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</si>
  <si>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</si>
  <si>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</si>
  <si>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</si>
  <si>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</si>
  <si>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</si>
  <si>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</si>
  <si>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</si>
  <si>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</si>
  <si>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</si>
  <si>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</si>
  <si>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</si>
  <si>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</si>
  <si>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</si>
  <si>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</si>
  <si>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</si>
  <si>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</si>
  <si>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</si>
  <si>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</si>
  <si>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</si>
  <si>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</si>
  <si>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</si>
  <si>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</si>
  <si>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</si>
  <si>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</si>
  <si>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</si>
  <si>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</si>
  <si>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</si>
  <si>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</si>
  <si>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</si>
  <si>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</si>
  <si>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</si>
  <si>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</si>
  <si>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</si>
  <si>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</si>
  <si>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</si>
  <si>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</si>
  <si>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</si>
  <si>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</si>
  <si>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</si>
  <si>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</si>
  <si>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</si>
  <si>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</si>
  <si>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</si>
  <si>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</si>
  <si>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</si>
  <si>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</si>
  <si>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</si>
  <si>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</si>
  <si>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</si>
  <si>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</si>
  <si>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</si>
  <si>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</si>
  <si>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</si>
  <si>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</si>
  <si>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</si>
  <si>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</si>
  <si>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</si>
  <si>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</si>
  <si>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</si>
  <si>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</si>
  <si>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</si>
  <si>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</si>
  <si>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</si>
  <si>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</si>
  <si>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</si>
  <si>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</si>
  <si>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</si>
  <si>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</si>
  <si>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</si>
  <si>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</si>
  <si>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</si>
  <si>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</si>
  <si>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</si>
  <si>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</si>
  <si>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</si>
  <si>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</si>
  <si>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</si>
  <si>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</si>
  <si>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</si>
  <si>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</si>
  <si>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</si>
  <si>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</si>
  <si>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</si>
  <si>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</si>
  <si>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</si>
  <si>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</si>
  <si>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</si>
  <si>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</si>
  <si>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</si>
  <si>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</si>
  <si>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</si>
  <si>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</si>
  <si>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</si>
  <si>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</si>
  <si>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</si>
  <si>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</si>
  <si>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</si>
  <si>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</si>
  <si>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</si>
  <si>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</si>
  <si>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</si>
  <si>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</si>
  <si>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</si>
  <si>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</si>
  <si>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</si>
  <si>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</si>
  <si>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</si>
  <si>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</si>
  <si>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</si>
  <si>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</si>
  <si>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</si>
  <si>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</si>
  <si>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</si>
  <si>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</si>
  <si>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</si>
  <si>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</si>
  <si>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</si>
  <si>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</si>
  <si>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</si>
  <si>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</si>
  <si>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</si>
  <si>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</si>
  <si>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</si>
  <si>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</si>
  <si>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</si>
  <si>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</si>
  <si>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</si>
  <si>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</si>
  <si>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</si>
  <si>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</si>
  <si>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</si>
  <si>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</si>
  <si>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</si>
  <si>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</si>
  <si>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</si>
  <si>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</si>
  <si>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</si>
  <si>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</si>
  <si>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</si>
  <si>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</si>
  <si>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</si>
  <si>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</si>
  <si>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</si>
  <si>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</si>
  <si>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</si>
  <si>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</si>
  <si>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</si>
  <si>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</si>
  <si>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</si>
  <si>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</si>
  <si>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</si>
  <si>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</si>
  <si>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</si>
  <si>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</si>
  <si>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</si>
  <si>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</si>
  <si>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</si>
  <si>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</si>
  <si>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</si>
  <si>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</si>
  <si>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</si>
  <si>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</si>
  <si>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</si>
  <si>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</si>
  <si>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</si>
  <si>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</si>
  <si>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</si>
  <si>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</si>
  <si>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</si>
  <si>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</si>
  <si>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</si>
  <si>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</si>
  <si>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</si>
  <si>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</si>
  <si>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</si>
  <si>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</si>
  <si>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</si>
  <si>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</si>
  <si>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</si>
  <si>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</si>
  <si>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</si>
  <si>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</si>
  <si>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</si>
  <si>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</si>
  <si>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</si>
  <si>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</si>
  <si>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</si>
  <si>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</si>
  <si>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</si>
  <si>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</si>
  <si>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</si>
  <si>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</si>
  <si>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</si>
  <si>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</si>
  <si>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</si>
  <si>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</si>
  <si>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</si>
  <si>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</si>
  <si>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</si>
  <si>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</si>
  <si>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</si>
  <si>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</si>
  <si>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</si>
  <si>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</si>
  <si>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</si>
  <si>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</si>
  <si>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</si>
  <si>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</si>
  <si>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</si>
  <si>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</si>
  <si>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</si>
  <si>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</si>
  <si>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</si>
  <si>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</si>
  <si>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</si>
  <si>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</si>
  <si>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</si>
  <si>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</si>
  <si>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</si>
  <si>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</si>
  <si>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</si>
  <si>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</si>
  <si>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</si>
  <si>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</si>
  <si>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</si>
  <si>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</si>
  <si>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</si>
  <si>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</si>
  <si>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</si>
  <si>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</si>
  <si>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</si>
  <si>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</si>
  <si>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</si>
  <si>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</si>
  <si>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</si>
  <si>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</si>
  <si>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</si>
  <si>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</si>
  <si>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</si>
  <si>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</si>
  <si>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</si>
  <si>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</si>
  <si>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</si>
  <si>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</si>
  <si>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</si>
  <si>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</si>
  <si>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</si>
  <si>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</si>
  <si>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</si>
  <si>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</si>
  <si>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</si>
  <si>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</si>
  <si>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</si>
  <si>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</si>
  <si>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</si>
  <si>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</si>
  <si>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</si>
  <si>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</si>
  <si>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</si>
  <si>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</si>
  <si>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</si>
  <si>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</si>
  <si>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</si>
  <si>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</si>
  <si>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</si>
  <si>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</si>
  <si>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</si>
  <si>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</si>
  <si>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</si>
  <si>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</si>
  <si>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</si>
  <si>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</si>
  <si>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</si>
  <si>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</si>
  <si>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</si>
  <si>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</si>
  <si>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</si>
  <si>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</si>
  <si>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</si>
  <si>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</si>
  <si>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</si>
  <si>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</si>
  <si>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</si>
  <si>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</si>
  <si>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</si>
  <si>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</si>
  <si>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</si>
  <si>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</si>
  <si>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</si>
  <si>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</si>
  <si>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</si>
  <si>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</si>
  <si>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</si>
  <si>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</si>
  <si>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</si>
  <si>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</si>
  <si>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</si>
  <si>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</si>
  <si>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</si>
  <si>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</si>
  <si>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</si>
  <si>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</si>
  <si>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</si>
  <si>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</si>
  <si>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</si>
  <si>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</si>
  <si>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</si>
  <si>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</si>
  <si>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</si>
  <si>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</si>
  <si>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</si>
  <si>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</si>
  <si>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</si>
  <si>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</si>
  <si>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</si>
  <si>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</si>
  <si>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</si>
  <si>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</si>
  <si>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</si>
  <si>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</si>
  <si>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</si>
  <si>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</si>
  <si>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</si>
  <si>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</si>
  <si>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</si>
  <si>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</si>
  <si>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</si>
  <si>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</si>
  <si>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</si>
  <si>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</si>
  <si>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</si>
  <si>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</si>
  <si>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</si>
  <si>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</si>
  <si>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</si>
  <si>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</si>
  <si>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</si>
  <si>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</si>
  <si>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</si>
  <si>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</si>
  <si>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</si>
  <si>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</si>
  <si>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</si>
  <si>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</si>
  <si>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</si>
  <si>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</si>
  <si>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</si>
  <si>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</si>
  <si>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</si>
  <si>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</si>
  <si>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</si>
  <si>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</si>
  <si>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</si>
  <si>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</si>
  <si>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</si>
  <si>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</si>
  <si>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</si>
  <si>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</si>
  <si>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</si>
  <si>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</si>
  <si>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</si>
  <si>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</si>
  <si>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</si>
  <si>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</si>
  <si>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</si>
  <si>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</si>
  <si>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</si>
  <si>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</si>
  <si>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</si>
  <si>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</si>
  <si>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</si>
  <si>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</si>
  <si>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</si>
  <si>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</si>
  <si>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</si>
  <si>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</si>
  <si>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</si>
  <si>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</si>
  <si>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</si>
  <si>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</si>
  <si>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</si>
  <si>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</si>
  <si>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</si>
  <si>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</si>
  <si>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</si>
  <si>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</si>
  <si>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</si>
  <si>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</si>
  <si>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</si>
  <si>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</si>
  <si>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</si>
  <si>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</si>
  <si>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</si>
  <si>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</si>
  <si>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</si>
  <si>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</si>
  <si>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</si>
  <si>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</si>
  <si>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</si>
  <si>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</si>
  <si>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</si>
  <si>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</si>
  <si>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</si>
  <si>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</si>
  <si>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</si>
  <si>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</si>
  <si>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</si>
  <si>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</si>
  <si>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</si>
  <si>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</si>
  <si>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</si>
  <si>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</si>
  <si>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</si>
  <si>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</si>
  <si>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</si>
  <si>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</si>
  <si>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</si>
  <si>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</si>
  <si>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</si>
  <si>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</si>
  <si>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</si>
  <si>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</si>
  <si>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</si>
  <si>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</si>
  <si>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</si>
  <si>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</si>
  <si>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</si>
  <si>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</si>
  <si>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</si>
  <si>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</si>
  <si>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</si>
  <si>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</si>
  <si>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</si>
  <si>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</si>
  <si>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</si>
  <si>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</si>
  <si>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</si>
  <si>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</si>
  <si>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</si>
  <si>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</si>
  <si>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</si>
  <si>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</si>
  <si>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</si>
  <si>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</si>
  <si>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</si>
  <si>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</si>
  <si>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</si>
  <si>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</si>
  <si>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</si>
  <si>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</si>
  <si>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</si>
  <si>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</si>
  <si>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</si>
  <si>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</si>
  <si>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</si>
  <si>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</si>
  <si>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</si>
  <si>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</si>
  <si>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</si>
  <si>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</si>
  <si>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</si>
  <si>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</si>
  <si>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</si>
  <si>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</si>
  <si>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</si>
  <si>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</si>
  <si>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</si>
  <si>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</si>
  <si>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</si>
  <si>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</si>
  <si>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</si>
  <si>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</si>
  <si>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</si>
  <si>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</si>
  <si>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</si>
  <si>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</si>
  <si>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</si>
  <si>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</si>
  <si>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</si>
  <si>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</si>
  <si>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</si>
  <si>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</si>
  <si>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</si>
  <si>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</si>
  <si>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</si>
  <si>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</si>
  <si>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</si>
  <si>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</si>
  <si>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</si>
  <si>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</si>
  <si>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</si>
  <si>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</si>
  <si>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</si>
  <si>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</si>
  <si>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</si>
  <si>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</si>
  <si>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</si>
  <si>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</si>
  <si>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</si>
  <si>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</si>
  <si>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</si>
  <si>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</si>
  <si>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</si>
  <si>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</si>
  <si>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</si>
  <si>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</si>
  <si>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</si>
  <si>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</si>
  <si>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</si>
  <si>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</si>
  <si>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</si>
  <si>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</si>
  <si>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</si>
  <si>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</si>
  <si>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</si>
  <si>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</si>
  <si>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</si>
  <si>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</si>
  <si>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</si>
  <si>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</si>
  <si>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</si>
  <si>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</si>
  <si>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</si>
  <si>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</si>
  <si>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</si>
  <si>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</si>
  <si>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</si>
  <si>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</si>
  <si>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</si>
  <si>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</si>
  <si>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</si>
  <si>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</si>
  <si>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</si>
  <si>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</si>
  <si>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</si>
  <si>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</si>
  <si>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</si>
  <si>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</si>
  <si>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</si>
  <si>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</si>
  <si>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</si>
  <si>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</si>
  <si>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</si>
  <si>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</si>
  <si>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</si>
  <si>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</si>
  <si>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</si>
  <si>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</si>
  <si>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</si>
  <si>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</si>
  <si>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</si>
  <si>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</si>
  <si>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</si>
  <si>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</si>
  <si>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</si>
  <si>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</si>
  <si>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</si>
  <si>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</si>
  <si>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</si>
  <si>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</si>
  <si>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</si>
  <si>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</si>
  <si>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</si>
  <si>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</si>
  <si>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</si>
  <si>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</si>
  <si>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</si>
  <si>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</si>
  <si>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</si>
  <si>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</si>
  <si>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</si>
  <si>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</si>
  <si>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</si>
  <si>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</si>
  <si>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</si>
  <si>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</si>
  <si>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</si>
  <si>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</si>
  <si>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</si>
  <si>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</si>
  <si>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</si>
  <si>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</si>
  <si>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</si>
  <si>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</si>
  <si>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</si>
  <si>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</si>
  <si>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</si>
  <si>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</si>
  <si>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</si>
  <si>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</si>
  <si>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</si>
  <si>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</si>
  <si>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</si>
  <si>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</si>
  <si>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</si>
  <si>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</si>
  <si>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</si>
  <si>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</si>
  <si>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</si>
  <si>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</si>
  <si>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</si>
  <si>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</si>
  <si>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</si>
  <si>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</si>
  <si>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</si>
  <si>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</si>
  <si>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</si>
  <si>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</si>
  <si>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</si>
  <si>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</si>
  <si>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</si>
  <si>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</si>
  <si>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</si>
  <si>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</si>
  <si>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</si>
  <si>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</si>
  <si>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</si>
  <si>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</si>
  <si>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</si>
  <si>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</si>
  <si>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</si>
  <si>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</si>
  <si>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</si>
  <si>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</si>
  <si>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</si>
  <si>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</si>
  <si>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</si>
  <si>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</si>
  <si>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</si>
  <si>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</si>
  <si>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</si>
  <si>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</si>
  <si>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</si>
  <si>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</si>
  <si>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</si>
  <si>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</si>
  <si>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</si>
  <si>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</si>
  <si>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</si>
  <si>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</si>
  <si>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</si>
  <si>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</si>
  <si>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</si>
  <si>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</si>
  <si>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</si>
  <si>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</si>
  <si>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</si>
  <si>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</si>
  <si>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</si>
  <si>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</si>
  <si>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</si>
  <si>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</si>
  <si>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</si>
  <si>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</si>
  <si>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</si>
  <si>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</si>
  <si>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</si>
  <si>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</si>
  <si>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</si>
  <si>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</si>
  <si>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</si>
  <si>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</si>
  <si>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</si>
  <si>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</si>
  <si>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</si>
  <si>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</si>
  <si>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</si>
  <si>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</si>
  <si>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</si>
  <si>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</si>
  <si>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</si>
  <si>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</si>
  <si>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</si>
  <si>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</si>
  <si>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</si>
  <si>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</si>
  <si>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</si>
  <si>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</si>
  <si>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</si>
  <si>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</si>
  <si>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</si>
  <si>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</si>
  <si>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</si>
  <si>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</si>
  <si>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</si>
  <si>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</si>
  <si>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</si>
  <si>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</si>
  <si>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</si>
  <si>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</si>
  <si>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</si>
  <si>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</si>
  <si>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</si>
  <si>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</si>
  <si>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</si>
  <si>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</si>
  <si>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</si>
  <si>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</si>
  <si>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</si>
  <si>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</si>
  <si>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</si>
  <si>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</si>
  <si>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</si>
  <si>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</si>
  <si>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</si>
  <si>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</si>
  <si>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</si>
  <si>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</si>
  <si>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</si>
  <si>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</si>
  <si>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</si>
  <si>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</si>
  <si>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</si>
  <si>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</si>
  <si>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</si>
  <si>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</si>
  <si>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</si>
  <si>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</si>
  <si>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</si>
  <si>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</si>
  <si>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</si>
  <si>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</si>
  <si>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</si>
  <si>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</si>
  <si>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</si>
  <si>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</si>
  <si>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</si>
  <si>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</si>
  <si>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</si>
  <si>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</si>
  <si>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</si>
  <si>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</si>
  <si>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</si>
  <si>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</si>
  <si>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</si>
  <si>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</si>
  <si>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</si>
  <si>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</si>
  <si>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</si>
  <si>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</si>
  <si>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</si>
  <si>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</si>
  <si>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</si>
  <si>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</si>
  <si>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</si>
  <si>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</si>
  <si>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</si>
  <si>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</si>
  <si>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</si>
  <si>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</si>
  <si>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</si>
  <si>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</si>
  <si>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</si>
  <si>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</si>
  <si>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</si>
  <si>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</si>
  <si>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</si>
  <si>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</si>
  <si>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</si>
  <si>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</si>
  <si>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</si>
  <si>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</si>
  <si>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</si>
  <si>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</si>
  <si>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</si>
  <si>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</si>
  <si>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</si>
  <si>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</si>
  <si>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</si>
  <si>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</si>
  <si>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</si>
  <si>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</si>
  <si>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</si>
  <si>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</si>
  <si>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</si>
  <si>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</si>
  <si>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</si>
  <si>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</si>
  <si>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</si>
  <si>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</si>
  <si>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</si>
  <si>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</si>
  <si>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</si>
  <si>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</si>
  <si>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</si>
  <si>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</si>
  <si>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</si>
  <si>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</si>
  <si>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</si>
  <si>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</si>
  <si>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</si>
  <si>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</si>
  <si>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</si>
  <si>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</si>
  <si>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</si>
  <si>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</si>
  <si>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</si>
  <si>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</si>
  <si>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</si>
  <si>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</si>
  <si>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</si>
  <si>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</si>
  <si>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</si>
  <si>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</si>
  <si>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</si>
  <si>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</si>
  <si>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</si>
  <si>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</si>
  <si>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</si>
  <si>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</si>
  <si>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</si>
  <si>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</si>
  <si>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</si>
  <si>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</si>
  <si>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</si>
  <si>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</si>
  <si>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</si>
  <si>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</si>
  <si>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</si>
  <si>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</si>
  <si>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</si>
  <si>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</si>
  <si>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</si>
  <si>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</si>
  <si>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</si>
  <si>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</si>
  <si>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</si>
  <si>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</si>
  <si>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</si>
  <si>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</si>
  <si>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</si>
  <si>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</si>
  <si>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</si>
  <si>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</si>
  <si>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</si>
  <si>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</si>
  <si>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</si>
  <si>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</si>
  <si>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</si>
  <si>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</si>
  <si>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</si>
  <si>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</si>
  <si>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</si>
  <si>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</si>
  <si>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</si>
  <si>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</si>
  <si>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</si>
  <si>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</si>
  <si>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</si>
  <si>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</si>
  <si>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</si>
  <si>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</si>
  <si>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</si>
  <si>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</si>
  <si>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</si>
  <si>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</si>
  <si>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</si>
  <si>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</si>
  <si>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</si>
  <si>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</si>
  <si>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</si>
  <si>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</si>
  <si>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</si>
  <si>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</si>
  <si>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</si>
  <si>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</si>
  <si>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</si>
  <si>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</si>
  <si>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</si>
  <si>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</si>
  <si>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</si>
  <si>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</si>
  <si>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</si>
  <si>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</si>
  <si>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</si>
  <si>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</si>
  <si>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</si>
  <si>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</si>
  <si>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</si>
  <si>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</si>
  <si>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</si>
  <si>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</si>
  <si>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</si>
  <si>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</si>
  <si>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</si>
  <si>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</si>
  <si>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</si>
  <si>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</si>
  <si>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</si>
  <si>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</si>
  <si>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</si>
  <si>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</si>
  <si>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</si>
  <si>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</si>
  <si>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</si>
  <si>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</si>
  <si>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</si>
  <si>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</si>
  <si>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</si>
  <si>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</si>
  <si>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</si>
  <si>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</si>
  <si>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</si>
  <si>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</si>
  <si>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</si>
  <si>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</si>
  <si>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</si>
  <si>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</si>
  <si>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</si>
  <si>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</si>
  <si>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</si>
  <si>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</si>
  <si>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</si>
  <si>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</si>
  <si>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</si>
  <si>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</si>
  <si>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</si>
  <si>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</si>
  <si>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</si>
  <si>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</si>
  <si>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</si>
  <si>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</si>
  <si>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</si>
  <si>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</si>
  <si>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</si>
  <si>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</si>
  <si>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</si>
  <si>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</si>
  <si>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</si>
  <si>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</si>
  <si>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</si>
  <si>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</si>
  <si>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</si>
  <si>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</si>
  <si>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</si>
  <si>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</si>
  <si>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</si>
  <si>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</si>
  <si>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</si>
  <si>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</si>
  <si>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</si>
  <si>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</si>
  <si>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</si>
  <si>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</si>
  <si>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</si>
  <si>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</si>
  <si>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</si>
  <si>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</si>
  <si>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</si>
  <si>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</si>
  <si>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</si>
  <si>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</si>
  <si>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</si>
  <si>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</si>
  <si>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</si>
  <si>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</si>
  <si>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</si>
  <si>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</si>
  <si>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</si>
  <si>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</si>
  <si>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</si>
  <si>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</si>
  <si>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</si>
  <si>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</si>
  <si>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</si>
  <si>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</si>
  <si>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</si>
  <si>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</si>
  <si>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</si>
  <si>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</si>
  <si>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</si>
  <si>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</si>
  <si>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</si>
  <si>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</si>
  <si>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</si>
  <si>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</si>
  <si>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</si>
  <si>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</si>
  <si>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</si>
  <si>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</si>
  <si>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</si>
  <si>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</si>
  <si>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</si>
  <si>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</si>
  <si>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</si>
  <si>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</si>
  <si>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</si>
  <si>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</si>
  <si>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</si>
  <si>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</si>
  <si>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</si>
  <si>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</si>
  <si>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</si>
  <si>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</si>
  <si>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</si>
  <si>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</si>
  <si>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</si>
  <si>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</si>
  <si>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</si>
  <si>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</si>
  <si>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</si>
  <si>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</si>
  <si>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</si>
  <si>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</si>
  <si>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</si>
  <si>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</si>
  <si>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</si>
  <si>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</si>
  <si>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</si>
  <si>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</si>
  <si>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</si>
  <si>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</si>
  <si>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</si>
  <si>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</si>
  <si>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</si>
  <si>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</si>
  <si>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</si>
  <si>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</si>
  <si>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</si>
  <si>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</si>
  <si>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</si>
  <si>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</si>
  <si>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</si>
  <si>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</si>
  <si>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</si>
  <si>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</si>
  <si>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</si>
  <si>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</si>
  <si>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</si>
  <si>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</si>
  <si>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</si>
  <si>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</si>
  <si>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</si>
  <si>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</si>
  <si>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</si>
  <si>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</si>
  <si>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</si>
  <si>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</si>
  <si>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</si>
  <si>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</si>
  <si>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</si>
  <si>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</si>
  <si>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</si>
  <si>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</si>
  <si>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</si>
  <si>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</si>
  <si>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</si>
  <si>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</si>
  <si>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</si>
  <si>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</si>
  <si>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</si>
  <si>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</si>
  <si>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</si>
  <si>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</si>
  <si>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</si>
  <si>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</si>
  <si>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</si>
  <si>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</si>
  <si>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</si>
  <si>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</si>
  <si>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</si>
  <si>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</si>
  <si>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</si>
  <si>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</si>
  <si>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</si>
  <si>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</si>
  <si>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</si>
  <si>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</si>
  <si>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</si>
  <si>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</si>
  <si>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</si>
  <si>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</si>
  <si>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</si>
  <si>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</si>
  <si>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</si>
  <si>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</si>
  <si>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</si>
  <si>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</si>
  <si>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</si>
  <si>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</si>
  <si>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</si>
  <si>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</si>
  <si>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</si>
  <si>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</si>
  <si>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</si>
  <si>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</si>
  <si>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</si>
  <si>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</si>
  <si>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</si>
  <si>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</si>
  <si>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</si>
  <si>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</si>
  <si>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</si>
  <si>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</si>
  <si>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</si>
  <si>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</si>
  <si>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</si>
  <si>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</si>
  <si>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</si>
  <si>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</si>
  <si>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</si>
  <si>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</si>
  <si>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</si>
  <si>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</si>
  <si>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</si>
  <si>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</si>
  <si>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</si>
  <si>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</si>
  <si>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</si>
  <si>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</si>
  <si>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</si>
  <si>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</si>
  <si>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</si>
  <si>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</si>
  <si>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</si>
  <si>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</si>
  <si>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</si>
  <si>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</si>
  <si>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</si>
  <si>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</si>
  <si>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</si>
  <si>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</si>
  <si>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</si>
  <si>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</si>
  <si>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</si>
  <si>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</si>
  <si>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</si>
  <si>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</si>
  <si>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</si>
  <si>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</si>
  <si>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</si>
  <si>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</si>
  <si>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</si>
  <si>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</si>
  <si>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</si>
  <si>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</si>
  <si>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</si>
  <si>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</si>
  <si>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</si>
  <si>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</si>
  <si>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</si>
  <si>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</si>
  <si>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</si>
  <si>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</si>
  <si>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</si>
  <si>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</si>
  <si>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</si>
  <si>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</si>
  <si>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</si>
  <si>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</si>
  <si>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</si>
  <si>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</si>
  <si>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</si>
  <si>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</si>
  <si>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</si>
  <si>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</si>
  <si>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</si>
  <si>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</si>
  <si>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</si>
  <si>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</si>
  <si>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</si>
  <si>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</si>
  <si>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</si>
  <si>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</si>
  <si>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</si>
  <si>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</si>
  <si>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</si>
  <si>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</si>
  <si>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</si>
  <si>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</si>
  <si>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</si>
  <si>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</si>
  <si>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</si>
  <si>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</si>
  <si>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</si>
  <si>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</si>
  <si>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</si>
  <si>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</si>
  <si>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</si>
  <si>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</si>
  <si>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</si>
  <si>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</si>
  <si>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</si>
  <si>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</si>
  <si>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</si>
  <si>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</si>
  <si>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</si>
  <si>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</si>
  <si>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</si>
  <si>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</si>
  <si>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</si>
  <si>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</si>
  <si>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</si>
  <si>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</si>
  <si>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</si>
  <si>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</si>
  <si>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</si>
  <si>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</si>
  <si>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</si>
  <si>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</si>
  <si>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</si>
  <si>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</si>
  <si>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</si>
  <si>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</si>
  <si>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</si>
  <si>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</si>
  <si>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</si>
  <si>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</si>
  <si>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</si>
  <si>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</si>
  <si>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</si>
  <si>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</si>
  <si>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</si>
  <si>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</si>
  <si>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</si>
  <si>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</si>
  <si>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</si>
  <si>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</si>
  <si>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</si>
  <si>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</si>
  <si>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</si>
  <si>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</si>
  <si>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</si>
  <si>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</si>
  <si>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</si>
  <si>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</si>
  <si>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</si>
  <si>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</si>
  <si>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</si>
  <si>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</si>
  <si>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</si>
  <si>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</si>
  <si>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</si>
  <si>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</si>
  <si>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</si>
  <si>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</si>
  <si>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</si>
  <si>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</si>
  <si>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</si>
  <si>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</si>
  <si>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</si>
  <si>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</si>
  <si>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</si>
  <si>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</si>
  <si>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</si>
  <si>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</si>
  <si>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</si>
  <si>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</si>
  <si>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</si>
  <si>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</si>
  <si>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</si>
  <si>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</si>
  <si>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</si>
  <si>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</si>
  <si>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</si>
  <si>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</si>
  <si>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</si>
  <si>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</si>
  <si>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</si>
  <si>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</si>
  <si>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</si>
  <si>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</si>
  <si>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</si>
  <si>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</si>
  <si>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</si>
  <si>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</si>
  <si>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</si>
  <si>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</si>
  <si>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</si>
  <si>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</si>
  <si>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</si>
  <si>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</si>
  <si>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</si>
  <si>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</si>
  <si>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</si>
  <si>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</si>
  <si>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</si>
  <si>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</si>
  <si>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</si>
  <si>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</si>
  <si>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</si>
  <si>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</si>
  <si>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</si>
  <si>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</si>
  <si>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</si>
  <si>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</si>
  <si>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</si>
  <si>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</si>
  <si>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</si>
  <si>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</si>
  <si>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</si>
  <si>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</si>
  <si>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</si>
  <si>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</si>
  <si>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</si>
  <si>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</si>
  <si>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</si>
  <si>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</si>
  <si>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</si>
  <si>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</si>
  <si>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</si>
  <si>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</si>
  <si>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</si>
  <si>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</si>
  <si>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</si>
  <si>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</si>
  <si>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</si>
  <si>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</si>
  <si>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</si>
  <si>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</si>
  <si>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</si>
  <si>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</si>
  <si>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</si>
  <si>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</si>
  <si>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</si>
  <si>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</si>
  <si>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</si>
  <si>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</si>
  <si>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</si>
  <si>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</si>
  <si>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</si>
  <si>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</si>
  <si>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</si>
  <si>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</si>
  <si>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</si>
  <si>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</si>
  <si>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</si>
  <si>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</si>
  <si>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</si>
  <si>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</si>
  <si>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</si>
  <si>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</si>
  <si>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</si>
  <si>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</si>
  <si>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</si>
  <si>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</si>
  <si>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</si>
  <si>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</si>
  <si>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</si>
  <si>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</si>
  <si>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</si>
  <si>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</si>
  <si>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</si>
  <si>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</si>
  <si>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</si>
  <si>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</si>
  <si>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</si>
  <si>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</si>
  <si>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</si>
  <si>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</si>
  <si>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</si>
  <si>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</si>
  <si>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</si>
  <si>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</si>
  <si>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</si>
  <si>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</si>
  <si>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</si>
  <si>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</si>
  <si>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</si>
  <si>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</si>
  <si>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</si>
  <si>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</si>
  <si>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</si>
  <si>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</si>
  <si>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</si>
  <si>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</si>
  <si>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</si>
  <si>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</si>
  <si>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</si>
  <si>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</si>
  <si>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</si>
  <si>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</si>
  <si>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</si>
  <si>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</si>
  <si>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</si>
  <si>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</si>
  <si>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</si>
  <si>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</si>
  <si>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</si>
  <si>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</si>
  <si>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</si>
  <si>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</si>
  <si>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</si>
  <si>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</si>
  <si>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</si>
  <si>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</si>
  <si>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</si>
  <si>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</si>
  <si>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</si>
  <si>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</si>
  <si>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</si>
  <si>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</si>
  <si>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</si>
  <si>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</si>
  <si>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</si>
  <si>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</si>
  <si>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</si>
  <si>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</si>
  <si>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</si>
  <si>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</si>
  <si>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</si>
  <si>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</si>
  <si>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</si>
  <si>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</si>
  <si>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</si>
  <si>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</si>
  <si>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</si>
  <si>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</si>
  <si>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</si>
  <si>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</si>
  <si>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</si>
  <si>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</si>
  <si>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</si>
  <si>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</si>
  <si>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</si>
  <si>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</si>
  <si>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</si>
  <si>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</si>
  <si>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</si>
  <si>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</si>
  <si>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</si>
  <si>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</si>
  <si>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</si>
  <si>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</si>
  <si>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</si>
  <si>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</si>
  <si>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</si>
  <si>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</si>
  <si>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</si>
  <si>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</si>
  <si>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</si>
  <si>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</si>
  <si>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</si>
  <si>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</si>
  <si>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</si>
  <si>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</si>
  <si>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</si>
  <si>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</si>
  <si>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</si>
  <si>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</si>
  <si>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</si>
  <si>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</si>
  <si>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</si>
  <si>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</si>
  <si>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</si>
  <si>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</si>
  <si>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</si>
  <si>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</si>
  <si>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</si>
  <si>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</si>
  <si>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</si>
  <si>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</si>
  <si>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</si>
  <si>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</si>
  <si>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</si>
  <si>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</si>
  <si>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</si>
  <si>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</si>
  <si>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</si>
  <si>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</si>
  <si>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</si>
  <si>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</si>
  <si>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</si>
  <si>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</si>
  <si>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</si>
  <si>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</si>
  <si>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</si>
  <si>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</si>
  <si>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</si>
  <si>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</si>
  <si>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</si>
  <si>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</si>
  <si>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</si>
  <si>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</si>
  <si>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</si>
  <si>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</si>
  <si>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</si>
  <si>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</si>
  <si>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</si>
  <si>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</si>
  <si>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</si>
  <si>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</si>
  <si>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</si>
  <si>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</si>
  <si>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</si>
  <si>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</si>
  <si>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</si>
  <si>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</si>
  <si>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</si>
  <si>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</si>
  <si>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</si>
  <si>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</si>
  <si>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</si>
  <si>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</si>
  <si>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</si>
  <si>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</si>
  <si>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</si>
  <si>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</si>
  <si>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</si>
  <si>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</si>
  <si>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</si>
  <si>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</si>
  <si>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</si>
  <si>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</si>
  <si>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</si>
  <si>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</si>
  <si>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</si>
  <si>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</si>
  <si>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</si>
  <si>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</si>
  <si>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</si>
  <si>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</si>
  <si>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</si>
  <si>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</si>
  <si>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</si>
  <si>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</si>
  <si>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</si>
  <si>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</si>
  <si>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</si>
  <si>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</si>
  <si>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</si>
  <si>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</si>
  <si>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</si>
  <si>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</si>
  <si>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</si>
  <si>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</si>
  <si>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</si>
  <si>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</si>
  <si>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</si>
  <si>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</si>
  <si>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</si>
  <si>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</si>
  <si>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</si>
  <si>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</si>
  <si>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</si>
  <si>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</si>
  <si>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</si>
  <si>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</si>
  <si>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</si>
  <si>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</si>
  <si>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</si>
  <si>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</si>
  <si>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</si>
  <si>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</si>
  <si>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</si>
  <si>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</si>
  <si>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</si>
  <si>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</si>
  <si>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</si>
  <si>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</si>
  <si>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</si>
  <si>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</si>
  <si>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</si>
  <si>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</si>
  <si>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</si>
  <si>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</si>
  <si>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</si>
  <si>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</si>
  <si>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</si>
  <si>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</si>
  <si>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</si>
  <si>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</si>
  <si>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</si>
  <si>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</si>
  <si>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</si>
  <si>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</si>
  <si>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</si>
  <si>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</si>
  <si>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</si>
  <si>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</si>
  <si>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</si>
  <si>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</si>
  <si>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</si>
  <si>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</si>
  <si>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</si>
  <si>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</si>
  <si>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</si>
  <si>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</si>
  <si>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</si>
  <si>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</si>
  <si>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</si>
  <si>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</si>
  <si>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</si>
  <si>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</si>
  <si>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</si>
  <si>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</si>
  <si>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</si>
  <si>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</si>
  <si>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</si>
  <si>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</si>
  <si>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</si>
  <si>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</si>
  <si>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</si>
  <si>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</si>
  <si>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</si>
  <si>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</si>
  <si>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</si>
  <si>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</si>
  <si>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</si>
  <si>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</si>
  <si>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</si>
  <si>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</si>
  <si>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</si>
  <si>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</si>
  <si>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</si>
  <si>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</si>
  <si>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</si>
  <si>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</si>
  <si>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</si>
  <si>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</si>
  <si>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</si>
  <si>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</si>
  <si>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</si>
  <si>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</si>
  <si>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</si>
  <si>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</si>
  <si>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</si>
  <si>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</si>
  <si>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</si>
  <si>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</si>
  <si>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</si>
  <si>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</si>
  <si>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</si>
  <si>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</si>
  <si>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</si>
  <si>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</si>
  <si>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</si>
  <si>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</si>
  <si>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</si>
  <si>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</si>
  <si>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</si>
  <si>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</si>
  <si>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</si>
  <si>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</si>
  <si>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</si>
  <si>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</si>
  <si>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</si>
  <si>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</si>
  <si>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</si>
  <si>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</si>
  <si>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</si>
  <si>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</si>
  <si>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</si>
  <si>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</si>
  <si>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</si>
  <si>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</si>
  <si>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</si>
  <si>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</si>
  <si>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</si>
  <si>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</si>
  <si>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</si>
  <si>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</si>
  <si>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</si>
  <si>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</si>
  <si>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</si>
  <si>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</si>
  <si>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</si>
  <si>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</si>
  <si>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</si>
  <si>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</si>
  <si>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</si>
  <si>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</si>
  <si>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</si>
  <si>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</si>
  <si>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</si>
  <si>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</si>
  <si>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</si>
  <si>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</si>
  <si>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</si>
  <si>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</si>
  <si>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</si>
  <si>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</si>
  <si>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</si>
  <si>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</si>
  <si>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</si>
  <si>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</si>
  <si>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</si>
  <si>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</si>
  <si>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</si>
  <si>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</si>
  <si>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</si>
  <si>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</si>
  <si>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</si>
  <si>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</si>
  <si>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</si>
  <si>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</si>
  <si>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</si>
  <si>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</si>
  <si>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</si>
  <si>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</si>
  <si>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</si>
  <si>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</si>
  <si>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</si>
  <si>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</si>
  <si>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</si>
  <si>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</si>
  <si>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</si>
  <si>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</si>
  <si>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</si>
  <si>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</si>
  <si>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</si>
  <si>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</si>
  <si>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</si>
  <si>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</si>
  <si>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</si>
  <si>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</si>
  <si>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</si>
  <si>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</si>
  <si>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</si>
  <si>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</si>
  <si>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</si>
  <si>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</si>
  <si>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</si>
  <si>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</si>
  <si>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</si>
  <si>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</si>
  <si>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</si>
  <si>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</si>
  <si>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</si>
  <si>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</si>
  <si>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</si>
  <si>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</si>
  <si>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</si>
  <si>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</si>
  <si>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</si>
  <si>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</si>
  <si>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</si>
  <si>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</si>
  <si>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</si>
  <si>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</si>
  <si>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</si>
  <si>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</si>
  <si>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</si>
  <si>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</si>
  <si>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</si>
  <si>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</si>
  <si>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</si>
  <si>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</si>
  <si>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</si>
  <si>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</si>
  <si>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</si>
  <si>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</si>
  <si>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</si>
  <si>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</si>
  <si>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</si>
  <si>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</si>
  <si>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</si>
  <si>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</si>
  <si>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</si>
  <si>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</si>
  <si>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</si>
  <si>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</si>
  <si>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</si>
  <si>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</si>
  <si>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</si>
  <si>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</si>
  <si>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</si>
  <si>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</si>
  <si>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</si>
  <si>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</si>
  <si>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</si>
  <si>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</si>
  <si>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</si>
  <si>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</si>
  <si>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</si>
  <si>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</si>
  <si>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</si>
  <si>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</si>
  <si>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</si>
  <si>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</si>
  <si>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</si>
  <si>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</si>
  <si>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</si>
  <si>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</si>
  <si>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</si>
  <si>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</si>
  <si>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</si>
  <si>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</si>
  <si>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</si>
  <si>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</si>
  <si>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</si>
  <si>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</si>
  <si>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</si>
  <si>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</si>
  <si>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</si>
  <si>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</si>
  <si>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</si>
  <si>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</si>
  <si>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</si>
  <si>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</si>
  <si>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</si>
  <si>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</si>
  <si>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</si>
  <si>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</si>
  <si>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</si>
  <si>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</si>
  <si>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</si>
  <si>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</si>
  <si>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</si>
  <si>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</si>
  <si>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</si>
  <si>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</si>
  <si>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</si>
  <si>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</si>
  <si>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</si>
  <si>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</si>
  <si>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</si>
  <si>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</si>
  <si>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</si>
  <si>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</si>
  <si>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</si>
  <si>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</si>
  <si>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</si>
  <si>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</si>
  <si>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</si>
  <si>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</si>
  <si>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</si>
  <si>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</si>
  <si>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</si>
  <si>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</si>
  <si>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</si>
  <si>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</si>
  <si>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</si>
  <si>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</si>
  <si>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</si>
  <si>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</si>
  <si>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</si>
  <si>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</si>
  <si>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</si>
  <si>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</si>
  <si>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</si>
  <si>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</si>
  <si>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</si>
  <si>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</si>
  <si>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</si>
  <si>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</si>
  <si>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</si>
  <si>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</si>
  <si>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</si>
  <si>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</si>
  <si>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</si>
  <si>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</si>
  <si>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</si>
  <si>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</si>
  <si>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</si>
  <si>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</si>
  <si>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</si>
  <si>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</si>
  <si>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</si>
  <si>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</si>
  <si>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</si>
  <si>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</si>
  <si>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</si>
  <si>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</si>
  <si>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</si>
  <si>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</si>
  <si>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</si>
  <si>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</si>
  <si>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</si>
  <si>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</si>
  <si>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</si>
  <si>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</si>
  <si>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</si>
  <si>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</si>
  <si>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</si>
  <si>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</si>
  <si>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</si>
  <si>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</si>
  <si>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</si>
  <si>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</si>
  <si>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</si>
  <si>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</si>
  <si>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</si>
  <si>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</si>
  <si>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</si>
  <si>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</si>
  <si>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</si>
  <si>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</si>
  <si>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</si>
  <si>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</si>
  <si>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</si>
  <si>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</si>
  <si>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</si>
  <si>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</si>
  <si>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</si>
  <si>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</si>
  <si>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</si>
  <si>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</si>
  <si>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</si>
  <si>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</si>
  <si>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</si>
  <si>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</si>
  <si>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</si>
  <si>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</si>
  <si>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</si>
  <si>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</si>
  <si>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</si>
  <si>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</si>
  <si>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</si>
  <si>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</si>
  <si>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</si>
  <si>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</si>
  <si>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</si>
  <si>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</si>
  <si>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</si>
  <si>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</si>
  <si>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</si>
  <si>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</si>
  <si>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</si>
  <si>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</si>
  <si>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</si>
  <si>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</si>
  <si>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</si>
  <si>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</si>
  <si>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</si>
  <si>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</si>
  <si>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</si>
  <si>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</si>
  <si>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</si>
  <si>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</si>
  <si>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</si>
  <si>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</si>
  <si>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</si>
  <si>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</si>
  <si>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</si>
  <si>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</si>
  <si>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</si>
  <si>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</si>
  <si>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</si>
  <si>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</si>
  <si>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</si>
  <si>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</si>
  <si>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</si>
  <si>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</si>
  <si>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</si>
  <si>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</si>
  <si>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</si>
  <si>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</si>
  <si>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</si>
  <si>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</si>
  <si>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</si>
  <si>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</si>
  <si>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</si>
  <si>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</si>
  <si>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</si>
  <si>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</si>
  <si>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</si>
  <si>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</si>
  <si>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</si>
  <si>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</si>
  <si>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</si>
  <si>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</si>
  <si>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</si>
  <si>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</si>
  <si>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</si>
  <si>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</si>
  <si>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</si>
  <si>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</si>
  <si>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</si>
  <si>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</si>
  <si>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</si>
  <si>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</si>
  <si>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</si>
  <si>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</si>
  <si>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</si>
  <si>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</si>
  <si>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</si>
  <si>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</si>
  <si>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</si>
  <si>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</si>
  <si>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</si>
  <si>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</si>
  <si>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</si>
  <si>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</si>
  <si>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</si>
  <si>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</si>
  <si>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</si>
  <si>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</si>
  <si>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</si>
  <si>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</si>
  <si>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</si>
  <si>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</si>
  <si>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</si>
  <si>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</si>
  <si>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</si>
  <si>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</si>
  <si>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</si>
  <si>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</si>
  <si>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</si>
  <si>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</si>
  <si>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</si>
  <si>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</si>
  <si>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</si>
  <si>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</si>
  <si>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</si>
  <si>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</si>
  <si>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</si>
  <si>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</si>
  <si>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</si>
  <si>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</si>
  <si>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</si>
  <si>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</si>
  <si>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</si>
  <si>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</si>
  <si>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</si>
  <si>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</si>
  <si>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</si>
  <si>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</si>
  <si>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</si>
  <si>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</si>
  <si>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</si>
  <si>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</si>
  <si>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</si>
  <si>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</si>
  <si>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</si>
  <si>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</si>
  <si>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</si>
  <si>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</si>
  <si>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</si>
  <si>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</si>
  <si>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</si>
  <si>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</si>
  <si>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</si>
  <si>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</si>
  <si>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</si>
  <si>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</si>
  <si>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</si>
  <si>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</si>
  <si>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</si>
  <si>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</si>
  <si>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</si>
  <si>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</si>
  <si>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</si>
  <si>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</si>
  <si>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</si>
  <si>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</si>
  <si>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</si>
  <si>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</si>
  <si>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</si>
  <si>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</si>
  <si>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</si>
  <si>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</si>
  <si>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</si>
  <si>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</si>
  <si>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</si>
  <si>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</si>
  <si>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</si>
  <si>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</si>
  <si>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</si>
  <si>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</si>
  <si>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</si>
  <si>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</si>
  <si>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</si>
  <si>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</si>
  <si>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</si>
  <si>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</si>
  <si>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</si>
  <si>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</si>
  <si>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</si>
  <si>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</si>
  <si>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</si>
  <si>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</si>
  <si>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</si>
  <si>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</si>
  <si>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</si>
  <si>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</si>
  <si>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</si>
  <si>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</si>
  <si>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</si>
  <si>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</si>
  <si>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</si>
  <si>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</si>
  <si>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</si>
  <si>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</si>
  <si>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</si>
  <si>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</si>
  <si>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</si>
  <si>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</si>
  <si>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</si>
  <si>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</si>
  <si>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</si>
  <si>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</si>
  <si>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</si>
  <si>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</si>
  <si>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</si>
  <si>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</si>
  <si>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</si>
  <si>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</si>
  <si>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</si>
  <si>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</si>
  <si>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</si>
  <si>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</si>
  <si>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</si>
  <si>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</si>
  <si>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</si>
  <si>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</si>
  <si>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</si>
  <si>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</si>
  <si>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</si>
  <si>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</si>
  <si>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</si>
  <si>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</si>
  <si>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</si>
  <si>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</si>
  <si>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</si>
  <si>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</si>
  <si>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</si>
  <si>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</si>
  <si>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</si>
  <si>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</si>
  <si>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</si>
  <si>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</si>
  <si>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</si>
  <si>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</si>
  <si>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</si>
  <si>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</si>
  <si>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</si>
  <si>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</si>
  <si>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</si>
  <si>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</si>
  <si>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</si>
  <si>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</si>
  <si>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</si>
  <si>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</si>
  <si>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</si>
  <si>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</si>
  <si>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</si>
  <si>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</si>
  <si>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</si>
  <si>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</si>
  <si>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</si>
  <si>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</si>
  <si>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</si>
  <si>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</si>
  <si>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</si>
  <si>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</si>
  <si>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</si>
  <si>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</si>
  <si>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</si>
  <si>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</si>
  <si>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</si>
  <si>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</si>
  <si>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</si>
  <si>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</si>
  <si>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</si>
  <si>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</si>
  <si>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</si>
  <si>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</si>
  <si>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</si>
  <si>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</si>
  <si>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</si>
  <si>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</si>
  <si>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</si>
  <si>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</si>
  <si>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</si>
  <si>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</si>
  <si>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</si>
  <si>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</si>
  <si>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</si>
  <si>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</si>
  <si>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</si>
  <si>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</si>
  <si>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</si>
  <si>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</si>
  <si>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</si>
  <si>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</si>
  <si>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</si>
  <si>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</si>
  <si>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</si>
  <si>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</si>
  <si>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</si>
  <si>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</si>
  <si>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</si>
  <si>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</si>
  <si>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</si>
  <si>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</si>
  <si>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</si>
  <si>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</si>
  <si>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</si>
  <si>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</si>
  <si>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</si>
  <si>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</si>
  <si>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</si>
  <si>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</si>
  <si>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</si>
  <si>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</si>
  <si>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</si>
  <si>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</si>
  <si>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</si>
  <si>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</si>
  <si>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</si>
  <si>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</si>
  <si>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</si>
  <si>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</si>
  <si>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</si>
  <si>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</si>
  <si>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</si>
  <si>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</si>
  <si>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</si>
  <si>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</si>
  <si>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</si>
  <si>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</si>
  <si>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</si>
  <si>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</si>
  <si>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</si>
  <si>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</si>
  <si>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</si>
  <si>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</si>
  <si>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</si>
  <si>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</si>
  <si>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</si>
  <si>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</si>
  <si>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</si>
  <si>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</si>
  <si>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</si>
  <si>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</si>
  <si>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</si>
  <si>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</si>
  <si>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</si>
  <si>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</si>
  <si>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</si>
  <si>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</si>
  <si>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</si>
  <si>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</si>
  <si>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</si>
  <si>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</si>
  <si>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</si>
  <si>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</si>
  <si>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</si>
  <si>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</si>
  <si>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</si>
  <si>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</si>
  <si>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</si>
  <si>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</si>
  <si>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</si>
  <si>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</si>
  <si>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</si>
  <si>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</si>
  <si>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</si>
  <si>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</si>
  <si>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</si>
  <si>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</si>
  <si>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</si>
  <si>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</si>
  <si>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</si>
  <si>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</si>
  <si>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</si>
  <si>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</si>
  <si>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</si>
  <si>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</si>
  <si>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</si>
  <si>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</si>
  <si>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</si>
  <si>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</si>
  <si>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</si>
  <si>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</si>
  <si>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</si>
  <si>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</si>
  <si>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</si>
  <si>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</si>
  <si>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</si>
  <si>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</si>
  <si>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</si>
  <si>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</si>
  <si>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</si>
  <si>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</si>
  <si>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</si>
  <si>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</si>
  <si>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</si>
  <si>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</si>
  <si>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</si>
  <si>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</si>
  <si>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</si>
  <si>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</si>
  <si>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</si>
  <si>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</si>
  <si>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</si>
  <si>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</si>
  <si>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</si>
  <si>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</si>
  <si>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</si>
  <si>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</si>
  <si>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</si>
  <si>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</si>
  <si>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</si>
  <si>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</si>
  <si>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</si>
  <si>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</si>
  <si>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</si>
  <si>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</si>
  <si>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</si>
  <si>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</si>
  <si>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</si>
  <si>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</si>
  <si>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</si>
  <si>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</si>
  <si>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</si>
  <si>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</si>
  <si>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</si>
  <si>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</si>
  <si>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</si>
  <si>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</si>
  <si>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</si>
  <si>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</si>
  <si>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</si>
  <si>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</si>
  <si>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</si>
  <si>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</si>
  <si>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</si>
  <si>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</si>
  <si>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</si>
  <si>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</si>
  <si>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</si>
  <si>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</si>
  <si>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</si>
  <si>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</si>
  <si>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</si>
  <si>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</si>
  <si>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</si>
  <si>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</si>
  <si>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</si>
  <si>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</si>
  <si>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</si>
  <si>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</si>
  <si>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</si>
  <si>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</si>
  <si>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</si>
  <si>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</si>
  <si>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</si>
  <si>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</si>
  <si>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</si>
  <si>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</si>
  <si>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</si>
  <si>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</si>
  <si>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</si>
  <si>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</si>
  <si>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</si>
  <si>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</si>
  <si>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</si>
  <si>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</si>
  <si>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</si>
  <si>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</si>
  <si>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</si>
  <si>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</si>
  <si>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</si>
  <si>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</si>
  <si>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</si>
  <si>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</si>
  <si>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</si>
  <si>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</si>
  <si>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</si>
  <si>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</si>
  <si>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</si>
  <si>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</si>
  <si>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</si>
  <si>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</si>
  <si>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</si>
  <si>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</si>
  <si>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</si>
  <si>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</si>
  <si>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</si>
  <si>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</si>
  <si>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</si>
  <si>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</si>
  <si>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</si>
  <si>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</si>
  <si>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</si>
  <si>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</si>
  <si>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</si>
  <si>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</si>
  <si>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</si>
  <si>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</si>
  <si>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</si>
  <si>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</si>
  <si>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</si>
  <si>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</si>
  <si>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</si>
  <si>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</si>
  <si>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</si>
  <si>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</si>
  <si>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</si>
  <si>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</si>
  <si>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</si>
  <si>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</si>
  <si>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</si>
  <si>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</si>
  <si>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</si>
  <si>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</si>
  <si>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</si>
  <si>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</si>
  <si>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</si>
  <si>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</si>
  <si>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</si>
  <si>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</si>
  <si>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</si>
  <si>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</si>
  <si>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</si>
  <si>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</si>
  <si>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</si>
  <si>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</si>
  <si>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</si>
  <si>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</si>
  <si>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</si>
  <si>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</si>
  <si>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</si>
  <si>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</si>
  <si>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</si>
  <si>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</si>
  <si>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</si>
  <si>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</si>
  <si>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</si>
  <si>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</si>
  <si>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</si>
  <si>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</si>
  <si>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</si>
  <si>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</si>
  <si>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</si>
  <si>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</si>
  <si>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</si>
  <si>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</si>
  <si>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</si>
  <si>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</si>
  <si>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</si>
  <si>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</si>
  <si>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</si>
  <si>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</si>
  <si>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</si>
  <si>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</si>
  <si>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</si>
  <si>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</si>
  <si>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</si>
  <si>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</si>
  <si>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</si>
  <si>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</si>
  <si>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</si>
  <si>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</si>
  <si>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</si>
  <si>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</si>
  <si>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</si>
  <si>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</si>
  <si>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</si>
  <si>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</si>
  <si>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</si>
  <si>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</si>
  <si>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</si>
  <si>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</si>
  <si>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</si>
  <si>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</si>
  <si>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</si>
  <si>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</si>
  <si>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</si>
  <si>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</si>
  <si>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</si>
  <si>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</si>
  <si>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</si>
  <si>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</si>
  <si>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</si>
  <si>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</si>
  <si>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</si>
  <si>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</si>
  <si>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</si>
  <si>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</si>
  <si>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</si>
  <si>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</si>
  <si>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</si>
  <si>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</si>
  <si>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</si>
  <si>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</si>
  <si>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</si>
  <si>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</si>
  <si>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</si>
  <si>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</si>
  <si>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</si>
  <si>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</si>
  <si>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</si>
  <si>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</si>
  <si>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</si>
  <si>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</si>
  <si>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</si>
  <si>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</si>
  <si>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</si>
  <si>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</si>
  <si>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</si>
  <si>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</si>
  <si>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</si>
  <si>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</si>
  <si>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</si>
  <si>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</si>
  <si>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</si>
  <si>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</si>
  <si>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</si>
  <si>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</si>
  <si>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</si>
  <si>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</si>
  <si>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</si>
  <si>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</si>
  <si>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</si>
  <si>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</si>
  <si>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</si>
  <si>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</si>
  <si>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</si>
  <si>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</si>
  <si>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</si>
  <si>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</si>
  <si>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</si>
  <si>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</si>
  <si>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</si>
  <si>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</si>
  <si>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</si>
  <si>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</si>
  <si>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</si>
  <si>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</si>
  <si>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</si>
  <si>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</si>
  <si>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</si>
  <si>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</si>
  <si>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</si>
  <si>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</si>
  <si>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</si>
  <si>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</si>
  <si>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</si>
  <si>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</si>
  <si>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</si>
  <si>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</si>
  <si>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</si>
  <si>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</si>
  <si>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</si>
  <si>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</si>
  <si>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</si>
  <si>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</si>
  <si>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</si>
  <si>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</si>
  <si>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</si>
  <si>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</si>
  <si>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</si>
  <si>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</si>
  <si>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</si>
  <si>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</si>
  <si>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</si>
  <si>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</si>
  <si>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</si>
  <si>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</si>
  <si>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</si>
  <si>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</si>
  <si>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</si>
  <si>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</si>
  <si>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</si>
  <si>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</si>
  <si>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</si>
  <si>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</si>
  <si>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</si>
  <si>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</si>
  <si>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</si>
  <si>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</si>
  <si>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</si>
  <si>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</si>
  <si>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</si>
  <si>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</si>
  <si>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</si>
  <si>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</si>
  <si>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</si>
  <si>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</si>
  <si>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</si>
  <si>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</si>
  <si>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</si>
  <si>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</si>
  <si>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</si>
  <si>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</si>
  <si>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</si>
  <si>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</si>
  <si>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</si>
  <si>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</si>
  <si>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</si>
  <si>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</si>
  <si>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</si>
  <si>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</si>
  <si>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</si>
  <si>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</si>
  <si>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</si>
  <si>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</si>
  <si>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</si>
  <si>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</si>
  <si>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</si>
  <si>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</si>
  <si>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</si>
  <si>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</si>
  <si>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</si>
  <si>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</si>
  <si>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</si>
  <si>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</si>
  <si>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</si>
  <si>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</si>
  <si>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</si>
  <si>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</si>
  <si>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</si>
  <si>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</si>
  <si>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</si>
  <si>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</si>
  <si>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</si>
  <si>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</si>
  <si>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</si>
  <si>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</si>
  <si>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</si>
  <si>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</si>
  <si>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</si>
  <si>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</si>
  <si>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</si>
  <si>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</si>
  <si>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</si>
  <si>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</si>
  <si>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</si>
  <si>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</si>
  <si>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</si>
  <si>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</si>
  <si>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</si>
  <si>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</si>
  <si>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</si>
  <si>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</si>
  <si>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</si>
  <si>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</si>
  <si>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</si>
  <si>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</si>
  <si>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</si>
  <si>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</si>
  <si>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</si>
  <si>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</si>
  <si>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</si>
  <si>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</si>
  <si>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</si>
  <si>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</si>
  <si>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</si>
  <si>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</si>
  <si>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</si>
  <si>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</si>
  <si>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</si>
  <si>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</si>
  <si>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</si>
  <si>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</si>
  <si>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</si>
  <si>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</si>
  <si>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</si>
  <si>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</si>
  <si>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</si>
  <si>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</si>
  <si>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</si>
  <si>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</si>
  <si>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</si>
  <si>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</si>
  <si>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</si>
  <si>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</si>
  <si>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</si>
  <si>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</si>
  <si>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</si>
  <si>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</si>
  <si>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</si>
  <si>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</si>
  <si>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</si>
  <si>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</si>
  <si>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</si>
  <si>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</si>
  <si>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</si>
  <si>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</si>
  <si>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</si>
  <si>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</si>
  <si>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</si>
  <si>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</si>
  <si>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</si>
  <si>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</si>
  <si>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</si>
  <si>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</si>
  <si>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</si>
  <si>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</si>
  <si>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</si>
  <si>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</si>
  <si>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</si>
  <si>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</si>
  <si>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</si>
  <si>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</si>
  <si>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</si>
  <si>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</si>
  <si>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</si>
  <si>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</si>
  <si>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</si>
  <si>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</si>
  <si>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</si>
  <si>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</si>
  <si>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</si>
  <si>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</si>
  <si>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</si>
  <si>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</si>
  <si>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</si>
  <si>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</si>
  <si>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</si>
  <si>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</si>
  <si>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</si>
  <si>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</si>
  <si>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</si>
  <si>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</si>
  <si>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</si>
  <si>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</si>
  <si>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</si>
  <si>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</si>
  <si>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</si>
  <si>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</si>
  <si>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</si>
  <si>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</si>
  <si>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</si>
  <si>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</si>
  <si>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</si>
  <si>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</si>
  <si>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</si>
  <si>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</si>
  <si>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</si>
  <si>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</si>
  <si>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</si>
  <si>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</si>
  <si>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</si>
  <si>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</si>
  <si>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</si>
  <si>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</si>
  <si>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</si>
  <si>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</si>
  <si>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</si>
  <si>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</si>
  <si>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</si>
  <si>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</si>
  <si>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</si>
  <si>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</si>
  <si>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</si>
  <si>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</si>
  <si>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</si>
  <si>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</si>
  <si>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</si>
  <si>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</si>
  <si>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</si>
  <si>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</si>
  <si>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</si>
  <si>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</si>
  <si>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</si>
  <si>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</si>
  <si>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</si>
  <si>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</si>
  <si>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</si>
  <si>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</si>
  <si>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</si>
  <si>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</si>
  <si>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</si>
  <si>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</si>
  <si>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</si>
  <si>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</si>
  <si>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</si>
  <si>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</si>
  <si>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</si>
  <si>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</si>
  <si>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</si>
  <si>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</si>
  <si>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</si>
  <si>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</si>
  <si>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</si>
  <si>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</si>
  <si>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</si>
  <si>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</si>
  <si>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</si>
  <si>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</si>
  <si>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</si>
  <si>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</si>
  <si>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</si>
  <si>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</si>
  <si>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</si>
  <si>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</si>
  <si>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</si>
  <si>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</si>
  <si>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</si>
  <si>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</si>
  <si>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</si>
  <si>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</si>
  <si>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</si>
  <si>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</si>
  <si>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</si>
  <si>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</si>
  <si>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</si>
  <si>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</si>
  <si>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</si>
  <si>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</si>
  <si>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</si>
  <si>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</si>
  <si>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</si>
  <si>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</si>
  <si>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</si>
  <si>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</si>
  <si>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</si>
  <si>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</si>
  <si>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</si>
  <si>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</si>
  <si>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</si>
  <si>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</si>
  <si>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</si>
  <si>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</si>
  <si>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</si>
  <si>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</si>
  <si>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</si>
  <si>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</si>
  <si>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</si>
  <si>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</si>
  <si>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</si>
  <si>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</si>
  <si>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</si>
  <si>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</si>
  <si>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</si>
  <si>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</si>
  <si>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</si>
  <si>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</si>
  <si>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</si>
  <si>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</si>
  <si>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</si>
  <si>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</si>
  <si>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</si>
  <si>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</si>
  <si>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</si>
  <si>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</si>
  <si>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</si>
  <si>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</si>
  <si>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</si>
  <si>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</si>
  <si>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</si>
  <si>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</si>
  <si>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</si>
  <si>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</si>
  <si>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</si>
  <si>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</si>
  <si>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</si>
  <si>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</si>
  <si>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</si>
  <si>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</si>
  <si>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</si>
  <si>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</si>
  <si>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</si>
  <si>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</si>
  <si>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</si>
  <si>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</si>
  <si>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</si>
  <si>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</si>
  <si>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</si>
  <si>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</si>
  <si>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</si>
  <si>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</si>
  <si>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</si>
  <si>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</si>
  <si>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</si>
  <si>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</si>
  <si>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</si>
  <si>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</si>
  <si>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</si>
  <si>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</si>
  <si>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</si>
  <si>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</si>
  <si>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</si>
  <si>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</si>
  <si>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</si>
  <si>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</si>
  <si>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</si>
  <si>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</si>
  <si>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</si>
  <si>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</si>
  <si>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</si>
  <si>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</si>
  <si>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</si>
  <si>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</si>
  <si>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</si>
  <si>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</si>
  <si>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</si>
  <si>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</si>
  <si>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</si>
  <si>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</si>
  <si>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</si>
  <si>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</si>
  <si>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</si>
  <si>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</si>
  <si>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</si>
  <si>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</si>
  <si>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</si>
  <si>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</si>
  <si>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</si>
  <si>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</si>
  <si>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</si>
  <si>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</si>
  <si>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</si>
  <si>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</si>
  <si>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</si>
  <si>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</si>
  <si>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</si>
  <si>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</si>
  <si>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</si>
  <si>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</si>
  <si>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</si>
  <si>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</si>
  <si>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</si>
  <si>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</si>
  <si>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</si>
  <si>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</si>
  <si>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</si>
  <si>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</si>
  <si>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</si>
  <si>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</si>
  <si>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</si>
  <si>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</si>
  <si>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</si>
  <si>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</si>
  <si>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</si>
  <si>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</si>
  <si>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</si>
  <si>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</si>
  <si>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</si>
  <si>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</si>
  <si>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</si>
  <si>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</si>
  <si>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</si>
  <si>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</si>
  <si>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</si>
  <si>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</si>
  <si>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</si>
  <si>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</si>
  <si>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</si>
  <si>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</si>
  <si>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</si>
  <si>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</si>
  <si>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</si>
  <si>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</si>
  <si>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</si>
  <si>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</si>
  <si>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</si>
  <si>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</si>
  <si>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</si>
  <si>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</si>
  <si>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</si>
  <si>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</si>
  <si>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</si>
  <si>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</si>
  <si>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</si>
  <si>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</si>
  <si>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</si>
  <si>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</si>
  <si>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</si>
  <si>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</si>
  <si>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</si>
  <si>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</si>
  <si>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</si>
  <si>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</si>
  <si>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</si>
  <si>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</si>
  <si>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</si>
  <si>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</si>
  <si>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</si>
  <si>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</si>
  <si>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</si>
  <si>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</si>
  <si>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</si>
  <si>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</si>
  <si>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</si>
  <si>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</si>
  <si>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</si>
  <si>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</si>
  <si>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</si>
  <si>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</si>
  <si>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</si>
  <si>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</si>
  <si>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</si>
  <si>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</si>
  <si>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</si>
  <si>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</si>
  <si>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</si>
  <si>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</si>
  <si>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</si>
  <si>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</si>
  <si>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</si>
  <si>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</si>
  <si>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</si>
  <si>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</si>
  <si>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</si>
  <si>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</si>
  <si>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</si>
  <si>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</si>
  <si>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</si>
  <si>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</si>
  <si>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</si>
  <si>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</si>
  <si>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</si>
  <si>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</si>
  <si>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</si>
  <si>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</si>
  <si>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</si>
  <si>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</si>
  <si>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</si>
  <si>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</si>
  <si>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</si>
  <si>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</si>
  <si>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</si>
  <si>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</si>
  <si>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</si>
  <si>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</si>
  <si>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</si>
  <si>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</si>
  <si>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</si>
  <si>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</si>
  <si>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</si>
  <si>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</si>
  <si>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</si>
  <si>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</si>
  <si>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</si>
  <si>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</si>
  <si>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</si>
  <si>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</si>
  <si>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</si>
  <si>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</si>
  <si>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</si>
  <si>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</si>
  <si>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</si>
  <si>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</si>
  <si>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</si>
  <si>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</si>
  <si>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</si>
  <si>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</si>
  <si>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</si>
  <si>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</si>
  <si>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</si>
  <si>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</si>
  <si>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</si>
  <si>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</si>
  <si>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</si>
  <si>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</si>
  <si>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</si>
  <si>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</si>
  <si>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</si>
  <si>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</si>
  <si>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</si>
  <si>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</si>
  <si>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</si>
  <si>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</si>
  <si>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</si>
  <si>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</si>
  <si>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</si>
  <si>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</si>
  <si>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</si>
  <si>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</si>
  <si>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</si>
  <si>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</si>
  <si>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</si>
  <si>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</si>
  <si>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</si>
  <si>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</si>
  <si>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</si>
  <si>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</si>
  <si>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</si>
  <si>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</si>
  <si>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</si>
  <si>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</si>
  <si>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</si>
  <si>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</si>
  <si>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</si>
  <si>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</si>
  <si>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</si>
  <si>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</si>
  <si>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</si>
  <si>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</si>
  <si>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</si>
  <si>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</si>
  <si>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</si>
  <si>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</si>
  <si>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</si>
  <si>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</si>
  <si>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</si>
  <si>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</si>
  <si>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</si>
  <si>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</si>
  <si>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</si>
  <si>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</si>
  <si>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</si>
  <si>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</si>
  <si>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</si>
  <si>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</si>
  <si>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</si>
  <si>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</si>
  <si>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</si>
  <si>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</si>
  <si>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</si>
  <si>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</si>
  <si>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</si>
  <si>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</si>
  <si>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</si>
  <si>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</si>
  <si>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</si>
  <si>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</si>
  <si>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</si>
  <si>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</si>
  <si>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</si>
  <si>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</si>
  <si>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</si>
  <si>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</si>
  <si>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</si>
  <si>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</si>
  <si>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</si>
  <si>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</si>
  <si>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</si>
  <si>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</si>
  <si>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</si>
  <si>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</si>
  <si>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</si>
  <si>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</si>
  <si>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</si>
  <si>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</si>
  <si>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</si>
  <si>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</si>
  <si>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</si>
  <si>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</si>
  <si>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</si>
  <si>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</si>
  <si>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</si>
  <si>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</si>
  <si>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</si>
  <si>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</si>
  <si>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</si>
  <si>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</si>
  <si>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</si>
  <si>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</si>
  <si>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</si>
  <si>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</si>
  <si>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</si>
  <si>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</si>
  <si>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</si>
  <si>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</si>
  <si>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</si>
  <si>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</si>
  <si>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</si>
  <si>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</si>
  <si>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</si>
  <si>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</si>
  <si>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</si>
  <si>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</si>
  <si>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</si>
  <si>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</si>
  <si>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</si>
  <si>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</si>
  <si>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</si>
  <si>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</si>
  <si>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</si>
  <si>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</si>
  <si>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</si>
  <si>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</si>
  <si>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</si>
  <si>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</si>
  <si>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</si>
  <si>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</si>
  <si>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</si>
  <si>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</si>
  <si>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</si>
  <si>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</si>
  <si>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</si>
  <si>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</si>
  <si>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</si>
  <si>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</si>
  <si>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</si>
  <si>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</si>
  <si>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</si>
  <si>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</si>
  <si>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</si>
  <si>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</si>
  <si>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</si>
  <si>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</si>
  <si>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</si>
  <si>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</si>
  <si>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</si>
  <si>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</si>
  <si>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</si>
  <si>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</si>
  <si>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</si>
  <si>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</si>
  <si>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</si>
  <si>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</si>
  <si>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</si>
  <si>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</si>
  <si>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</si>
  <si>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</si>
  <si>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</si>
  <si>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</si>
  <si>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</si>
  <si>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</si>
  <si>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</si>
  <si>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</si>
  <si>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</si>
  <si>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</si>
  <si>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</si>
  <si>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</si>
  <si>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</si>
  <si>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</si>
  <si>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</si>
  <si>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</si>
  <si>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</si>
  <si>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</si>
  <si>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</si>
  <si>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</si>
  <si>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</si>
  <si>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</si>
  <si>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</si>
  <si>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</si>
  <si>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</si>
  <si>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</si>
  <si>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</si>
  <si>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</si>
  <si>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</si>
  <si>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</si>
  <si>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</si>
  <si>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</si>
  <si>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</si>
  <si>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</si>
  <si>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</si>
  <si>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</si>
  <si>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</si>
  <si>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</si>
  <si>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</si>
  <si>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</si>
  <si>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</si>
  <si>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</si>
  <si>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</si>
  <si>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</si>
  <si>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</si>
  <si>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</si>
  <si>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</si>
  <si>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</si>
  <si>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</si>
  <si>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</si>
  <si>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</si>
  <si>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</si>
  <si>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</si>
  <si>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</si>
  <si>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</si>
  <si>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</si>
  <si>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</si>
  <si>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</si>
  <si>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</si>
  <si>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</si>
  <si>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</si>
  <si>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</si>
  <si>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</si>
  <si>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</si>
  <si>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</si>
  <si>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</si>
  <si>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</si>
  <si>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</si>
  <si>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</si>
  <si>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</si>
  <si>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</si>
  <si>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</si>
  <si>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</si>
  <si>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</si>
  <si>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</si>
  <si>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</si>
  <si>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</si>
  <si>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</si>
  <si>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</si>
  <si>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</si>
  <si>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</si>
  <si>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</si>
  <si>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</si>
  <si>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</si>
  <si>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</si>
  <si>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</si>
  <si>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</si>
  <si>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</si>
  <si>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</si>
  <si>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</si>
  <si>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</si>
  <si>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</si>
  <si>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</si>
  <si>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</si>
  <si>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</si>
  <si>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</si>
  <si>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</si>
  <si>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</si>
  <si>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</si>
  <si>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</si>
  <si>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</si>
  <si>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</si>
  <si>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</si>
  <si>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</si>
  <si>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</si>
  <si>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</si>
  <si>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</si>
  <si>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</si>
  <si>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</si>
  <si>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</si>
  <si>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</si>
  <si>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</si>
  <si>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</si>
  <si>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</si>
  <si>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</si>
  <si>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</si>
  <si>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</si>
  <si>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</si>
  <si>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</si>
  <si>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</si>
  <si>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</si>
  <si>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</si>
  <si>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</si>
  <si>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</si>
  <si>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</si>
  <si>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</si>
  <si>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</si>
  <si>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</si>
  <si>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</si>
  <si>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</si>
  <si>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</si>
  <si>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</si>
  <si>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</si>
  <si>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</si>
  <si>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</si>
  <si>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</si>
  <si>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</si>
  <si>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</si>
  <si>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</si>
  <si>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</si>
  <si>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</si>
  <si>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</si>
  <si>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</si>
  <si>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</si>
  <si>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</si>
  <si>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</si>
  <si>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</si>
  <si>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</si>
  <si>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</si>
  <si>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</si>
  <si>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</si>
  <si>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</si>
  <si>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</si>
  <si>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</si>
  <si>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</si>
  <si>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</si>
  <si>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</si>
  <si>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</si>
  <si>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</si>
  <si>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</si>
  <si>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</si>
  <si>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</si>
  <si>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</si>
  <si>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</si>
  <si>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</si>
  <si>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</si>
  <si>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</si>
  <si>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</si>
  <si>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</si>
  <si>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</si>
  <si>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</si>
  <si>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</si>
  <si>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</si>
  <si>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</si>
  <si>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</si>
  <si>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</si>
  <si>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</si>
  <si>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</si>
  <si>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</si>
  <si>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</si>
  <si>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</si>
  <si>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</si>
  <si>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</si>
  <si>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</si>
  <si>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</si>
  <si>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</si>
  <si>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</si>
  <si>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</si>
  <si>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</si>
  <si>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</si>
  <si>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</si>
  <si>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</si>
  <si>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</si>
  <si>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</si>
  <si>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</si>
  <si>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</si>
  <si>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</si>
  <si>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</si>
  <si>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</si>
  <si>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</si>
  <si>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</si>
  <si>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</si>
  <si>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</si>
  <si>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</si>
  <si>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</si>
  <si>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</si>
  <si>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</si>
  <si>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</si>
  <si>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</si>
  <si>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</si>
  <si>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</si>
  <si>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</si>
  <si>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</si>
  <si>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</si>
  <si>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</si>
  <si>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</si>
  <si>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</si>
  <si>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</si>
  <si>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</si>
  <si>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</si>
  <si>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</si>
  <si>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</si>
  <si>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</si>
  <si>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</si>
  <si>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</si>
  <si>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</si>
  <si>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</si>
  <si>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</si>
  <si>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</si>
  <si>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</si>
  <si>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</si>
  <si>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</si>
  <si>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</si>
  <si>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</si>
  <si>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</si>
  <si>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</si>
  <si>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</si>
  <si>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</si>
  <si>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</si>
  <si>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</si>
  <si>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</si>
  <si>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</si>
  <si>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</si>
  <si>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</si>
  <si>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</si>
  <si>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</si>
  <si>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</si>
  <si>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</si>
  <si>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</si>
  <si>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</si>
  <si>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</si>
  <si>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</si>
  <si>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</si>
  <si>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</si>
  <si>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</si>
  <si>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</si>
  <si>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</si>
  <si>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</si>
  <si>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</si>
  <si>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</si>
  <si>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</si>
  <si>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</si>
  <si>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</si>
  <si>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</si>
  <si>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</si>
  <si>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</si>
  <si>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</si>
  <si>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</si>
  <si>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</si>
  <si>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</si>
  <si>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</si>
  <si>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</si>
  <si>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</si>
  <si>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</si>
  <si>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</si>
  <si>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</si>
  <si>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</si>
  <si>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</si>
  <si>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</si>
  <si>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</si>
  <si>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</si>
  <si>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</si>
  <si>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</si>
  <si>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</si>
  <si>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</si>
  <si>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</si>
  <si>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</si>
  <si>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</si>
  <si>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</si>
  <si>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</si>
  <si>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</si>
  <si>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</si>
  <si>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</si>
  <si>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</si>
  <si>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</si>
  <si>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</si>
  <si>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</si>
  <si>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</si>
  <si>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</si>
  <si>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</si>
  <si>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</si>
  <si>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</si>
  <si>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</si>
  <si>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</si>
  <si>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</si>
  <si>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</si>
  <si>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</si>
  <si>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</si>
  <si>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</si>
  <si>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</si>
  <si>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</si>
  <si>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</si>
  <si>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</si>
  <si>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</si>
  <si>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</si>
  <si>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</si>
  <si>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</si>
  <si>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</si>
  <si>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</si>
  <si>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</si>
  <si>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</si>
  <si>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</si>
  <si>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</si>
  <si>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</si>
  <si>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</si>
  <si>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</si>
  <si>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</si>
  <si>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</si>
  <si>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</si>
  <si>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</si>
  <si>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</si>
  <si>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</si>
  <si>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</si>
  <si>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</si>
  <si>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</si>
  <si>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</si>
  <si>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</si>
  <si>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</si>
  <si>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</si>
  <si>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</si>
  <si>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</si>
  <si>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</si>
  <si>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</si>
  <si>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</si>
  <si>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</si>
  <si>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</si>
  <si>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</si>
  <si>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</si>
  <si>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</si>
  <si>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</si>
  <si>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</si>
  <si>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</si>
  <si>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</si>
  <si>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</si>
  <si>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</si>
  <si>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</si>
  <si>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</si>
  <si>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</si>
  <si>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</si>
  <si>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</si>
  <si>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</si>
  <si>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</si>
  <si>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</si>
  <si>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</si>
  <si>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</si>
  <si>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</si>
  <si>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</si>
  <si>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</si>
  <si>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</si>
  <si>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</si>
  <si>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</si>
  <si>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</si>
  <si>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</si>
  <si>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</si>
  <si>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</si>
  <si>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</si>
  <si>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</si>
  <si>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</si>
  <si>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</si>
  <si>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</si>
  <si>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</si>
  <si>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</si>
  <si>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</si>
  <si>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</si>
  <si>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</si>
  <si>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</si>
  <si>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</si>
  <si>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</si>
  <si>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</si>
  <si>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</si>
  <si>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</si>
  <si>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</si>
  <si>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</si>
  <si>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</si>
  <si>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</si>
  <si>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</si>
  <si>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</si>
  <si>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</si>
  <si>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</si>
  <si>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</si>
  <si>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</si>
  <si>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</si>
  <si>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</si>
  <si>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</si>
  <si>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</si>
  <si>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</si>
  <si>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</si>
  <si>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</si>
  <si>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</si>
  <si>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</si>
  <si>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</si>
  <si>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</si>
  <si>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</si>
  <si>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</si>
  <si>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</si>
  <si>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</si>
  <si>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</si>
  <si>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</si>
  <si>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</si>
  <si>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</si>
  <si>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</si>
  <si>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</si>
  <si>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</si>
  <si>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</si>
  <si>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</si>
  <si>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</si>
  <si>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</si>
  <si>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</si>
  <si>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</si>
  <si>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</si>
  <si>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</si>
  <si>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</si>
  <si>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</si>
  <si>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</si>
  <si>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</si>
  <si>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</si>
  <si>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</si>
  <si>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</si>
  <si>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</si>
  <si>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</si>
  <si>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</si>
  <si>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</si>
  <si>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</si>
  <si>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</si>
  <si>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</si>
  <si>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</si>
  <si>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</si>
  <si>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</si>
  <si>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</si>
  <si>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</si>
  <si>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</si>
  <si>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</si>
  <si>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</si>
  <si>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</si>
  <si>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</si>
  <si>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</si>
  <si>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</si>
  <si>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</si>
  <si>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</si>
  <si>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</si>
  <si>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</si>
  <si>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</si>
  <si>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</si>
  <si>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</si>
  <si>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</si>
  <si>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</si>
  <si>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</si>
  <si>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</si>
  <si>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</si>
  <si>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</si>
  <si>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</si>
  <si>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</si>
  <si>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</si>
  <si>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</si>
  <si>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</si>
  <si>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</si>
  <si>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</si>
  <si>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</si>
  <si>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</si>
  <si>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</si>
  <si>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</si>
  <si>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</si>
  <si>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</si>
  <si>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</si>
  <si>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</si>
  <si>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</si>
  <si>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</si>
  <si>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</si>
  <si>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</si>
  <si>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</si>
  <si>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</si>
  <si>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</si>
  <si>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</si>
  <si>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</si>
  <si>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</si>
  <si>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</si>
  <si>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</si>
  <si>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</si>
  <si>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</si>
  <si>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</si>
  <si>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</si>
  <si>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</si>
  <si>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</si>
  <si>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</si>
  <si>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</si>
  <si>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</si>
  <si>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</si>
  <si>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</si>
  <si>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</si>
  <si>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</si>
  <si>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</si>
  <si>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</si>
  <si>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</si>
  <si>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</si>
  <si>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</si>
  <si>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</si>
  <si>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</si>
  <si>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</si>
  <si>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</si>
  <si>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</si>
  <si>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</si>
  <si>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</si>
  <si>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</si>
  <si>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</si>
  <si>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</si>
  <si>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</si>
  <si>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</si>
  <si>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</si>
  <si>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</si>
  <si>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</si>
  <si>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</si>
  <si>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</si>
  <si>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</si>
  <si>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</si>
  <si>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</si>
  <si>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</si>
  <si>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</si>
  <si>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</si>
  <si>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</si>
  <si>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</si>
  <si>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</si>
  <si>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</si>
  <si>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</si>
  <si>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</si>
  <si>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</si>
  <si>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</si>
  <si>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</si>
  <si>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</si>
  <si>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</si>
  <si>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</si>
  <si>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</si>
  <si>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</si>
  <si>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</si>
  <si>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</si>
  <si>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</si>
  <si>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</si>
  <si>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</si>
  <si>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</si>
  <si>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</si>
  <si>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</si>
  <si>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</si>
  <si>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</si>
  <si>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</si>
  <si>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</si>
  <si>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</si>
  <si>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</si>
  <si>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</si>
  <si>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</si>
  <si>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</si>
  <si>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</si>
  <si>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</si>
  <si>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</si>
  <si>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</si>
  <si>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</si>
  <si>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</si>
  <si>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</si>
  <si>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</si>
  <si>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</si>
  <si>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</si>
  <si>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</si>
  <si>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</si>
  <si>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</si>
  <si>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</si>
  <si>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</si>
  <si>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</si>
  <si>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</si>
  <si>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</si>
  <si>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</si>
  <si>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</si>
  <si>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</si>
  <si>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</si>
  <si>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</si>
  <si>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</si>
  <si>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</si>
  <si>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</si>
  <si>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</si>
  <si>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</si>
  <si>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</si>
  <si>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</si>
  <si>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</si>
  <si>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</si>
  <si>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</si>
  <si>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</si>
  <si>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</si>
  <si>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</si>
  <si>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</si>
  <si>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</si>
  <si>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</si>
  <si>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</si>
  <si>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</si>
  <si>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</si>
  <si>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</si>
  <si>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</si>
  <si>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</si>
  <si>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</si>
  <si>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</si>
  <si>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</si>
  <si>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</si>
  <si>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</si>
  <si>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</si>
  <si>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</si>
  <si>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</si>
  <si>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</si>
  <si>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</si>
  <si>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</si>
  <si>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</si>
  <si>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</si>
  <si>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</si>
  <si>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</si>
  <si>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</si>
  <si>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</si>
  <si>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</si>
  <si>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</si>
  <si>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</si>
  <si>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</si>
  <si>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</si>
  <si>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</si>
  <si>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</si>
  <si>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</si>
  <si>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</si>
  <si>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</si>
  <si>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</si>
  <si>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</si>
  <si>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</si>
  <si>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</si>
  <si>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</si>
  <si>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</si>
  <si>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</si>
  <si>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</si>
  <si>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</si>
  <si>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</si>
  <si>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</si>
  <si>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</si>
  <si>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</si>
  <si>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</si>
  <si>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</si>
  <si>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</si>
  <si>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</si>
  <si>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</si>
  <si>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</si>
  <si>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</si>
  <si>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</si>
  <si>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</si>
  <si>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</si>
  <si>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</si>
  <si>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</si>
  <si>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</si>
  <si>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</si>
  <si>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</si>
  <si>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</si>
  <si>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</si>
  <si>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</si>
  <si>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</si>
  <si>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</si>
  <si>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</si>
  <si>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</si>
  <si>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</si>
  <si>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</si>
  <si>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</si>
  <si>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</si>
  <si>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</si>
  <si>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</si>
  <si>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</si>
  <si>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</si>
  <si>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</si>
  <si>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</si>
  <si>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</si>
  <si>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</si>
  <si>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</si>
  <si>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</si>
  <si>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</si>
  <si>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</si>
  <si>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</si>
  <si>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</si>
  <si>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</si>
  <si>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</si>
  <si>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</si>
  <si>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</si>
  <si>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</si>
  <si>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</si>
  <si>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</si>
  <si>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</si>
  <si>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</si>
  <si>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</si>
  <si>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</si>
  <si>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</si>
  <si>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</si>
  <si>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</si>
  <si>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</si>
  <si>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</si>
  <si>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</si>
  <si>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</si>
  <si>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</si>
  <si>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</si>
  <si>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</si>
  <si>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</si>
  <si>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</si>
  <si>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</si>
  <si>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</si>
  <si>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</si>
  <si>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</si>
  <si>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</si>
  <si>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</si>
  <si>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</si>
  <si>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</si>
  <si>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</si>
  <si>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</si>
  <si>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</si>
  <si>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</si>
  <si>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</si>
  <si>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</si>
  <si>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</si>
  <si>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</si>
  <si>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</si>
  <si>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</si>
  <si>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</si>
  <si>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</si>
  <si>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</si>
  <si>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</si>
  <si>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</si>
  <si>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</si>
  <si>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</si>
  <si>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</si>
  <si>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</si>
  <si>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</si>
  <si>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</si>
  <si>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</si>
  <si>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</si>
  <si>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</si>
  <si>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</si>
  <si>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</si>
  <si>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</si>
  <si>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</si>
  <si>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</si>
  <si>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</si>
  <si>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</si>
  <si>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</si>
  <si>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</si>
  <si>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</si>
  <si>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</si>
  <si>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</si>
  <si>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</si>
  <si>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</si>
  <si>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</si>
  <si>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</si>
  <si>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</si>
  <si>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</si>
  <si>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</si>
  <si>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</si>
  <si>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</si>
  <si>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</si>
  <si>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</si>
  <si>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</si>
  <si>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</si>
  <si>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</si>
  <si>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</si>
  <si>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</si>
  <si>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</si>
  <si>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</si>
  <si>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</si>
  <si>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</si>
  <si>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</si>
  <si>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</si>
  <si>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</si>
  <si>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</si>
  <si>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</si>
  <si>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</si>
  <si>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</si>
  <si>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</si>
  <si>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</si>
  <si>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</si>
  <si>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</si>
  <si>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</si>
  <si>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</si>
  <si>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</si>
  <si>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</si>
  <si>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</si>
  <si>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</si>
  <si>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</si>
  <si>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</si>
  <si>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</si>
  <si>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</si>
  <si>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</si>
  <si>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</si>
  <si>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</si>
  <si>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</si>
  <si>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</si>
  <si>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</si>
  <si>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</si>
  <si>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</si>
  <si>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</si>
  <si>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</si>
  <si>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</si>
  <si>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</si>
  <si>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</si>
  <si>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</si>
  <si>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</si>
  <si>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</si>
  <si>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</si>
  <si>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</si>
  <si>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</si>
  <si>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</si>
  <si>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</si>
  <si>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</si>
  <si>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</si>
  <si>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</si>
  <si>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</si>
  <si>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</si>
  <si>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</si>
  <si>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</si>
  <si>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</si>
  <si>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</si>
  <si>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</si>
  <si>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</si>
  <si>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</si>
  <si>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</si>
  <si>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</si>
  <si>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</si>
  <si>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</si>
  <si>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</si>
  <si>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</si>
  <si>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</si>
  <si>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</si>
  <si>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</si>
  <si>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</si>
  <si>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</si>
  <si>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</si>
  <si>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</si>
  <si>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</si>
  <si>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</si>
  <si>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</si>
  <si>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</si>
  <si>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</si>
  <si>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</si>
  <si>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</si>
  <si>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</si>
  <si>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</si>
  <si>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</si>
  <si>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</si>
  <si>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</si>
  <si>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</si>
  <si>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</si>
  <si>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</si>
  <si>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</si>
  <si>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</si>
  <si>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</si>
  <si>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</si>
  <si>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</si>
  <si>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</si>
  <si>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</si>
  <si>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</si>
  <si>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</si>
  <si>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</si>
  <si>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</si>
  <si>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</si>
  <si>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</si>
  <si>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</si>
  <si>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</si>
  <si>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</si>
  <si>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</si>
  <si>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</si>
  <si>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</si>
  <si>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</si>
  <si>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</si>
  <si>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</si>
  <si>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</si>
  <si>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</si>
  <si>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</si>
  <si>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</si>
  <si>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</si>
  <si>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</si>
  <si>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</si>
  <si>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</si>
  <si>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</si>
  <si>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</si>
  <si>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</si>
  <si>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</si>
  <si>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</si>
  <si>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</si>
  <si>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</si>
  <si>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</si>
  <si>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</si>
  <si>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</si>
  <si>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</si>
  <si>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</si>
  <si>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</si>
  <si>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</si>
  <si>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</si>
  <si>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</si>
  <si>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</si>
  <si>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</si>
  <si>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</si>
  <si>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</si>
  <si>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</si>
  <si>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</si>
  <si>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</si>
  <si>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</si>
  <si>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</si>
  <si>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</si>
  <si>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</si>
  <si>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</si>
  <si>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</si>
  <si>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</si>
  <si>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</si>
  <si>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</si>
  <si>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</si>
  <si>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</si>
  <si>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</si>
  <si>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</si>
  <si>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</si>
  <si>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</si>
  <si>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</si>
  <si>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</si>
  <si>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</si>
  <si>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</si>
  <si>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</si>
  <si>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</si>
  <si>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</si>
  <si>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</si>
  <si>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</si>
  <si>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</si>
  <si>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</si>
  <si>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</si>
  <si>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</si>
  <si>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</si>
  <si>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</si>
  <si>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</si>
  <si>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</si>
  <si>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</si>
  <si>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</si>
  <si>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</si>
  <si>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</si>
  <si>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</si>
  <si>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</si>
  <si>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</si>
  <si>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</si>
  <si>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</si>
  <si>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</si>
  <si>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</si>
  <si>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</si>
  <si>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</si>
  <si>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</si>
  <si>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</si>
  <si>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</si>
  <si>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</si>
  <si>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</si>
  <si>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</si>
  <si>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</si>
  <si>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</si>
  <si>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</si>
  <si>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</si>
  <si>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</si>
  <si>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</si>
  <si>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</si>
  <si>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</si>
  <si>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</si>
  <si>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</si>
  <si>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</si>
  <si>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</si>
  <si>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</si>
  <si>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</si>
  <si>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</si>
  <si>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</si>
  <si>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</si>
  <si>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</si>
  <si>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</si>
  <si>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</si>
  <si>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</si>
  <si>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</si>
  <si>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</si>
  <si>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</si>
  <si>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</si>
  <si>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</si>
  <si>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</si>
  <si>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</si>
  <si>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</si>
  <si>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</si>
  <si>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</si>
  <si>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</si>
  <si>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</si>
  <si>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</si>
  <si>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</si>
  <si>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</si>
  <si>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</si>
  <si>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</si>
  <si>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</si>
  <si>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</si>
  <si>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</si>
  <si>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</si>
  <si>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</si>
  <si>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</si>
  <si>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</si>
  <si>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</si>
  <si>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</si>
  <si>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</si>
  <si>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</si>
  <si>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</si>
  <si>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</si>
  <si>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</si>
  <si>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</si>
  <si>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</si>
  <si>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</si>
  <si>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</si>
  <si>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</si>
  <si>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</si>
  <si>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</si>
  <si>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</si>
  <si>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</si>
  <si>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</si>
  <si>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</si>
  <si>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</si>
  <si>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</si>
  <si>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</si>
  <si>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</si>
  <si>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</si>
  <si>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</si>
  <si>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</si>
  <si>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</si>
  <si>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</si>
  <si>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</si>
  <si>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</si>
  <si>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</si>
  <si>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</si>
  <si>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</si>
  <si>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</si>
  <si>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</si>
  <si>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</si>
  <si>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</si>
  <si>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</si>
  <si>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</si>
  <si>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</si>
  <si>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</si>
  <si>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</si>
  <si>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</si>
  <si>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</si>
  <si>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</si>
  <si>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</si>
  <si>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</si>
  <si>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</si>
  <si>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</si>
  <si>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</si>
  <si>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</si>
  <si>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</si>
  <si>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</si>
  <si>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</si>
  <si>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</si>
  <si>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</si>
  <si>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</si>
  <si>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</si>
  <si>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</si>
  <si>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</si>
  <si>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</si>
  <si>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</si>
  <si>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</si>
  <si>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</si>
  <si>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</si>
  <si>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</si>
  <si>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</si>
  <si>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</si>
  <si>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</si>
  <si>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</si>
  <si>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</si>
  <si>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</si>
  <si>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</si>
  <si>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</si>
  <si>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</si>
  <si>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</si>
  <si>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</si>
  <si>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</si>
  <si>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</si>
  <si>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</si>
  <si>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</si>
  <si>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</si>
  <si>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</si>
  <si>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</si>
  <si>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</si>
  <si>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</si>
  <si>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</si>
  <si>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</si>
  <si>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</si>
  <si>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</si>
  <si>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</si>
  <si>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</si>
  <si>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</si>
  <si>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</si>
  <si>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</si>
  <si>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</si>
  <si>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</si>
  <si>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</si>
  <si>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</si>
  <si>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</si>
  <si>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</si>
  <si>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</si>
  <si>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</si>
  <si>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</si>
  <si>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</si>
  <si>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</si>
  <si>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</si>
  <si>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</si>
  <si>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</si>
  <si>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</si>
  <si>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</si>
  <si>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</si>
  <si>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</si>
  <si>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</si>
  <si>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</si>
  <si>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</si>
  <si>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</si>
  <si>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</si>
  <si>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</si>
  <si>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</si>
  <si>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</si>
  <si>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</si>
  <si>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</si>
  <si>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</si>
  <si>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</si>
  <si>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</si>
  <si>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</si>
  <si>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</si>
  <si>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</si>
  <si>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</si>
  <si>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</si>
  <si>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</si>
  <si>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</si>
  <si>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</si>
  <si>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</si>
  <si>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</si>
  <si>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</si>
  <si>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</si>
  <si>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</si>
  <si>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</si>
  <si>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</si>
  <si>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</si>
  <si>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</si>
  <si>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</si>
  <si>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</si>
  <si>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</si>
  <si>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</si>
  <si>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</si>
  <si>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</si>
  <si>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</si>
  <si>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</si>
  <si>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</si>
  <si>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</si>
  <si>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</si>
  <si>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</si>
  <si>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</si>
  <si>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</si>
  <si>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</si>
  <si>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</si>
  <si>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</si>
  <si>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</si>
  <si>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</si>
  <si>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</si>
  <si>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</si>
  <si>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</si>
  <si>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</si>
  <si>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</si>
  <si>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</si>
  <si>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</si>
  <si>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</si>
  <si>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</si>
  <si>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</si>
  <si>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</si>
  <si>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</si>
  <si>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</si>
  <si>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</si>
  <si>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</si>
  <si>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</si>
  <si>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</si>
  <si>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</si>
  <si>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</si>
  <si>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</si>
  <si>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</si>
  <si>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</si>
  <si>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</si>
  <si>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</si>
  <si>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</si>
  <si>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</si>
  <si>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</si>
  <si>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</si>
  <si>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</si>
  <si>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</si>
  <si>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</si>
  <si>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</si>
  <si>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</si>
  <si>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</si>
  <si>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</si>
  <si>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</si>
  <si>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</si>
  <si>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</si>
  <si>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</si>
  <si>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</si>
  <si>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</si>
  <si>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</si>
  <si>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</si>
  <si>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</si>
  <si>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</si>
  <si>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</si>
  <si>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</si>
  <si>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</si>
  <si>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</si>
  <si>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</si>
  <si>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</si>
  <si>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</si>
  <si>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</si>
  <si>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</si>
  <si>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</si>
  <si>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</si>
  <si>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</si>
  <si>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</si>
  <si>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</si>
  <si>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</si>
  <si>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</si>
  <si>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</si>
  <si>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</si>
  <si>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</si>
  <si>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</si>
  <si>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</si>
  <si>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</si>
  <si>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</si>
  <si>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</si>
  <si>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</si>
  <si>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</si>
  <si>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</si>
  <si>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</si>
  <si>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</si>
  <si>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</si>
  <si>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</si>
  <si>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</si>
  <si>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</si>
  <si>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</si>
  <si>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</si>
  <si>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</si>
  <si>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</si>
  <si>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</si>
  <si>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</si>
  <si>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</si>
  <si>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</si>
  <si>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</si>
  <si>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</si>
  <si>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</si>
  <si>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</si>
  <si>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</si>
  <si>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</si>
  <si>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</si>
  <si>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</si>
  <si>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</si>
  <si>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</si>
  <si>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</si>
  <si>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</si>
  <si>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</si>
  <si>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</si>
  <si>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</si>
  <si>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</si>
  <si>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</si>
  <si>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</si>
  <si>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</si>
  <si>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</si>
  <si>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</si>
  <si>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</si>
  <si>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</si>
  <si>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</si>
  <si>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</si>
  <si>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</si>
  <si>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</si>
  <si>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</si>
  <si>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</si>
  <si>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</si>
  <si>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</si>
  <si>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</si>
  <si>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</si>
  <si>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</si>
  <si>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</si>
  <si>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</si>
  <si>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</si>
  <si>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</si>
  <si>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</si>
  <si>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</si>
  <si>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</si>
  <si>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</si>
  <si>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</si>
  <si>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</si>
  <si>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</si>
  <si>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</si>
  <si>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</si>
  <si>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</si>
  <si>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</si>
  <si>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</si>
  <si>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</si>
  <si>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</si>
  <si>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</si>
  <si>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</si>
  <si>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</si>
  <si>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</si>
  <si>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</si>
  <si>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</si>
  <si>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</si>
  <si>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</si>
  <si>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</si>
  <si>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</si>
  <si>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</si>
  <si>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</si>
  <si>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</si>
  <si>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</si>
  <si>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</si>
  <si>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</si>
  <si>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</si>
  <si>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</si>
  <si>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</si>
  <si>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</si>
  <si>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</si>
  <si>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</si>
  <si>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</si>
  <si>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</si>
  <si>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</si>
  <si>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</si>
  <si>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</si>
  <si>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</si>
  <si>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</si>
  <si>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</si>
  <si>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</si>
  <si>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</si>
  <si>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</si>
  <si>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</si>
  <si>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</si>
  <si>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</si>
  <si>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</si>
  <si>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</si>
  <si>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</si>
  <si>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</si>
  <si>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</si>
  <si>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</si>
  <si>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</si>
  <si>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</si>
  <si>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</si>
  <si>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</si>
  <si>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</si>
  <si>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</si>
  <si>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</si>
  <si>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</si>
  <si>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</si>
  <si>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</si>
  <si>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</si>
  <si>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</si>
  <si>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</si>
  <si>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</si>
  <si>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</si>
  <si>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</si>
  <si>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</si>
  <si>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</si>
  <si>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</si>
  <si>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</si>
  <si>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</si>
  <si>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</si>
  <si>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</si>
  <si>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</si>
  <si>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</si>
  <si>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</si>
  <si>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</si>
  <si>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</si>
  <si>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</si>
  <si>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</si>
  <si>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</si>
  <si>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</si>
  <si>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</si>
  <si>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</si>
  <si>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</si>
  <si>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</si>
  <si>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</si>
  <si>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</si>
  <si>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</si>
  <si>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</si>
  <si>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</si>
  <si>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</si>
  <si>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</si>
  <si>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</si>
  <si>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</si>
  <si>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</si>
  <si>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</si>
  <si>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</si>
  <si>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</si>
  <si>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</si>
  <si>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</si>
  <si>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</si>
  <si>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</si>
  <si>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</si>
  <si>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</si>
  <si>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</si>
  <si>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</si>
  <si>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</si>
  <si>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</si>
  <si>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</si>
  <si>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</si>
  <si>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</si>
  <si>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</si>
  <si>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</si>
  <si>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</si>
  <si>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</si>
  <si>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</si>
  <si>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</si>
  <si>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</si>
  <si>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</si>
  <si>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</si>
  <si>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</si>
  <si>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</si>
  <si>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</si>
  <si>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</si>
  <si>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</si>
  <si>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</si>
  <si>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</si>
  <si>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</si>
  <si>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</si>
  <si>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</si>
  <si>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</si>
  <si>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</si>
  <si>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</si>
  <si>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</si>
  <si>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</si>
  <si>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</si>
  <si>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</si>
  <si>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</si>
  <si>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</si>
  <si>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</si>
  <si>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</si>
  <si>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</si>
  <si>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</si>
  <si>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</si>
  <si>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</si>
  <si>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</si>
  <si>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</si>
  <si>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</si>
  <si>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</si>
  <si>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</si>
  <si>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</si>
  <si>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</si>
  <si>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</si>
  <si>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</si>
  <si>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</si>
  <si>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</si>
  <si>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</si>
  <si>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</si>
  <si>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</si>
  <si>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</si>
  <si>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</si>
  <si>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</si>
  <si>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</si>
  <si>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</si>
  <si>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</si>
  <si>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</si>
  <si>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</si>
  <si>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</si>
  <si>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</si>
  <si>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</si>
  <si>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</si>
  <si>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</si>
  <si>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</si>
  <si>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</si>
  <si>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</si>
  <si>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</si>
  <si>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</si>
  <si>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</si>
  <si>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</si>
  <si>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</si>
  <si>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</si>
  <si>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</si>
  <si>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</si>
  <si>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</si>
  <si>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</si>
  <si>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</si>
  <si>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</si>
  <si>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</si>
  <si>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</si>
  <si>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</si>
  <si>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</si>
  <si>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</si>
  <si>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</si>
  <si>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</si>
  <si>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</si>
  <si>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</si>
  <si>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</si>
  <si>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</si>
  <si>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</si>
  <si>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</si>
  <si>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</si>
  <si>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</si>
  <si>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</si>
  <si>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</si>
  <si>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</si>
  <si>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</si>
  <si>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</si>
  <si>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</si>
  <si>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</si>
  <si>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</si>
  <si>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</si>
  <si>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</si>
  <si>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</si>
  <si>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</si>
  <si>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</si>
  <si>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</si>
  <si>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</si>
  <si>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</si>
  <si>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</si>
  <si>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</si>
  <si>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</si>
  <si>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</si>
  <si>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</si>
  <si>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</si>
  <si>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</si>
  <si>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</si>
  <si>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</si>
  <si>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</si>
  <si>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</si>
  <si>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</si>
  <si>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</si>
  <si>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</si>
  <si>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</si>
  <si>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</si>
  <si>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</si>
  <si>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</si>
  <si>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</si>
  <si>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</si>
  <si>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</si>
  <si>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</si>
  <si>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</si>
  <si>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</si>
  <si>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</si>
  <si>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</si>
  <si>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</si>
  <si>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</si>
  <si>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</si>
  <si>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</si>
  <si>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</si>
  <si>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</si>
  <si>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</si>
  <si>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</si>
  <si>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</si>
  <si>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</si>
  <si>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</si>
  <si>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</si>
  <si>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</si>
  <si>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</si>
  <si>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</si>
  <si>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</si>
  <si>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</si>
  <si>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</si>
  <si>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</si>
  <si>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</si>
  <si>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</si>
  <si>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</si>
  <si>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</si>
  <si>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</si>
  <si>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</si>
  <si>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</si>
  <si>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</si>
  <si>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</si>
  <si>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</si>
  <si>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</si>
  <si>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</si>
  <si>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</si>
  <si>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</si>
  <si>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</si>
  <si>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</si>
  <si>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</si>
  <si>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</si>
  <si>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</si>
  <si>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</si>
  <si>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</si>
  <si>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</si>
  <si>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</si>
  <si>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</si>
  <si>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</si>
  <si>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</si>
  <si>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</si>
  <si>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</si>
  <si>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</si>
  <si>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</si>
  <si>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</si>
  <si>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</si>
  <si>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</si>
  <si>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</si>
  <si>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</si>
  <si>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</si>
  <si>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</si>
  <si>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</si>
  <si>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</si>
  <si>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</si>
  <si>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</si>
  <si>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</si>
  <si>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</si>
  <si>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</si>
  <si>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</si>
  <si>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</si>
  <si>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</si>
  <si>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</si>
  <si>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</si>
  <si>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</si>
  <si>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</si>
  <si>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</si>
  <si>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</si>
  <si>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</si>
  <si>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</si>
  <si>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</si>
  <si>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</si>
  <si>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</si>
  <si>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</si>
  <si>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</si>
  <si>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</si>
  <si>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</si>
  <si>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</si>
  <si>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</si>
  <si>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</si>
  <si>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</si>
  <si>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</si>
  <si>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</si>
  <si>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</si>
  <si>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</si>
  <si>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</si>
  <si>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</si>
  <si>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</si>
  <si>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</si>
  <si>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</si>
  <si>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</si>
  <si>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</si>
  <si>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</si>
  <si>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</si>
  <si>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</si>
  <si>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</si>
  <si>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</si>
  <si>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</si>
  <si>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</si>
  <si>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</si>
  <si>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</si>
  <si>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</si>
  <si>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</si>
  <si>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</si>
  <si>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</si>
  <si>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</si>
  <si>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</si>
  <si>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</si>
  <si>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</si>
  <si>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</si>
  <si>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</si>
  <si>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</si>
  <si>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</si>
  <si>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</si>
  <si>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</si>
  <si>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</si>
  <si>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</si>
  <si>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</si>
  <si>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</si>
  <si>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</si>
  <si>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</si>
  <si>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</si>
  <si>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</si>
  <si>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</si>
  <si>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</si>
  <si>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</si>
  <si>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</si>
  <si>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</si>
  <si>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</si>
  <si>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</si>
  <si>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</si>
  <si>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</si>
  <si>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</si>
  <si>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</si>
  <si>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</si>
  <si>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</si>
  <si>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</si>
  <si>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</si>
  <si>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</si>
  <si>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</si>
  <si>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</si>
  <si>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</si>
  <si>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</si>
  <si>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</si>
  <si>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</si>
  <si>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</si>
  <si>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</si>
  <si>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</si>
  <si>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</si>
  <si>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</si>
  <si>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</si>
  <si>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</si>
  <si>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</si>
  <si>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</si>
  <si>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</si>
  <si>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</si>
  <si>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</si>
  <si>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</si>
  <si>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</si>
  <si>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</si>
  <si>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</si>
  <si>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</si>
  <si>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</si>
  <si>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</si>
  <si>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</si>
  <si>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</si>
  <si>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</si>
  <si>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</si>
  <si>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</si>
  <si>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</si>
  <si>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</si>
  <si>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</si>
  <si>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</si>
  <si>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</si>
  <si>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</si>
  <si>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</si>
  <si>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</si>
  <si>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</si>
  <si>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</si>
  <si>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</si>
  <si>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</si>
  <si>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</si>
  <si>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</si>
  <si>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</si>
  <si>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</si>
  <si>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</si>
  <si>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</si>
  <si>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</si>
  <si>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</si>
  <si>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</si>
  <si>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</si>
  <si>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</si>
  <si>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</si>
  <si>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</si>
  <si>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</si>
  <si>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</si>
  <si>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</si>
  <si>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</si>
  <si>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</si>
  <si>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</si>
  <si>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</si>
  <si>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</si>
  <si>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</si>
  <si>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</si>
  <si>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</si>
  <si>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</si>
  <si>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</si>
  <si>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</si>
  <si>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</si>
  <si>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</si>
  <si>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</si>
  <si>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</si>
  <si>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</si>
  <si>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</si>
  <si>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</si>
  <si>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</si>
  <si>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</si>
  <si>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</si>
  <si>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</si>
  <si>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</si>
  <si>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</si>
  <si>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</si>
  <si>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</si>
  <si>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</si>
  <si>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</si>
  <si>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</si>
  <si>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</si>
  <si>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</si>
  <si>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</si>
  <si>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</si>
  <si>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</si>
  <si>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</si>
  <si>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</si>
  <si>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</si>
  <si>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</si>
  <si>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</si>
  <si>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</si>
  <si>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</si>
  <si>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</si>
  <si>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</si>
  <si>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</si>
  <si>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</si>
  <si>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</si>
  <si>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</si>
  <si>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</si>
  <si>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</si>
  <si>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</si>
  <si>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</si>
  <si>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</si>
  <si>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</si>
  <si>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</si>
  <si>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</si>
  <si>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</si>
  <si>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</si>
  <si>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</si>
  <si>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</si>
  <si>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</si>
  <si>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</si>
  <si>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</si>
  <si>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</si>
  <si>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</si>
  <si>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</si>
  <si>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</si>
  <si>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</si>
  <si>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</si>
  <si>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</si>
  <si>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</si>
  <si>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</si>
  <si>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</si>
  <si>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</si>
  <si>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</si>
  <si>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</si>
  <si>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</si>
  <si>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</si>
  <si>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</si>
  <si>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</si>
  <si>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</si>
  <si>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</si>
  <si>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</si>
  <si>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</si>
  <si>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</si>
  <si>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</si>
  <si>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</si>
  <si>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</si>
  <si>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</si>
  <si>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</si>
  <si>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</si>
  <si>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</si>
  <si>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</si>
  <si>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</si>
  <si>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</si>
  <si>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</si>
  <si>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</si>
  <si>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</si>
  <si>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</si>
  <si>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</si>
  <si>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</si>
  <si>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</si>
  <si>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</si>
  <si>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</si>
  <si>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</si>
  <si>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</si>
  <si>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</si>
  <si>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</si>
  <si>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</si>
  <si>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</si>
  <si>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</si>
  <si>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</si>
  <si>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</si>
  <si>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</si>
  <si>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</si>
  <si>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</si>
  <si>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</si>
  <si>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</si>
  <si>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</si>
  <si>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</si>
  <si>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</si>
  <si>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</si>
  <si>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</si>
  <si>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</si>
  <si>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</si>
  <si>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</si>
  <si>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</si>
  <si>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</si>
  <si>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</si>
  <si>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</si>
  <si>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</si>
  <si>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</si>
  <si>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</si>
  <si>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</si>
  <si>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</si>
  <si>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</si>
  <si>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</si>
  <si>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</si>
  <si>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</si>
  <si>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</si>
  <si>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</si>
  <si>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</si>
  <si>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</si>
  <si>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</si>
  <si>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</si>
  <si>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</si>
  <si>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</si>
  <si>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</si>
  <si>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</si>
  <si>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</si>
  <si>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</si>
  <si>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</si>
  <si>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</si>
  <si>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</si>
  <si>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</si>
  <si>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</si>
  <si>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</si>
  <si>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</si>
  <si>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</si>
  <si>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</si>
  <si>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</si>
  <si>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</si>
  <si>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</si>
  <si>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</si>
  <si>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</si>
  <si>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</si>
  <si>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</si>
  <si>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</si>
  <si>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</si>
  <si>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</si>
  <si>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</si>
  <si>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</si>
  <si>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</si>
  <si>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</si>
  <si>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</si>
  <si>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</si>
  <si>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</si>
  <si>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</si>
  <si>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</si>
  <si>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</si>
  <si>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</si>
  <si>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</si>
  <si>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</si>
  <si>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</si>
  <si>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</si>
  <si>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</si>
  <si>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</si>
  <si>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</si>
  <si>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</si>
  <si>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</si>
  <si>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</si>
  <si>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</si>
  <si>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</si>
  <si>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</si>
  <si>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</si>
  <si>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</si>
  <si>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</si>
  <si>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</si>
  <si>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</si>
  <si>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</si>
  <si>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</si>
  <si>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</si>
  <si>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</si>
  <si>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</si>
  <si>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</si>
  <si>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</si>
  <si>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</si>
  <si>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</si>
  <si>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</si>
  <si>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</si>
  <si>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</si>
  <si>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</si>
  <si>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</si>
  <si>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</si>
  <si>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</si>
  <si>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</si>
  <si>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</si>
  <si>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</si>
  <si>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</si>
  <si>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</si>
  <si>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</si>
  <si>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</si>
  <si>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</si>
  <si>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</si>
  <si>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</si>
  <si>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</si>
  <si>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</si>
  <si>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</si>
  <si>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</si>
  <si>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</si>
  <si>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</si>
  <si>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</si>
  <si>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</si>
  <si>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</si>
  <si>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</si>
  <si>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</si>
  <si>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</si>
  <si>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</si>
  <si>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</si>
  <si>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</si>
  <si>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</si>
  <si>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</si>
  <si>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</si>
  <si>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</si>
  <si>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</si>
  <si>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</si>
  <si>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</si>
  <si>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</si>
  <si>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</si>
  <si>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</si>
  <si>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</si>
  <si>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</si>
  <si>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</si>
  <si>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</si>
  <si>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</si>
  <si>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</si>
  <si>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</si>
  <si>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</si>
  <si>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</si>
  <si>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</si>
  <si>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</si>
  <si>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</si>
  <si>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</si>
  <si>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</si>
  <si>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</si>
  <si>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</si>
  <si>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</si>
  <si>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</si>
  <si>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</si>
  <si>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</si>
  <si>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</si>
  <si>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</si>
  <si>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</si>
  <si>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</si>
  <si>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</si>
  <si>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</si>
  <si>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</si>
  <si>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</si>
  <si>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</si>
  <si>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</si>
  <si>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</si>
  <si>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</si>
  <si>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</si>
  <si>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</si>
  <si>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</si>
  <si>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</si>
  <si>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</si>
  <si>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</si>
  <si>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</si>
  <si>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</si>
  <si>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</si>
  <si>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</si>
  <si>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</si>
  <si>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</si>
  <si>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</si>
  <si>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</si>
  <si>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</si>
  <si>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</si>
  <si>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</si>
  <si>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</si>
  <si>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</si>
  <si>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</si>
  <si>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</si>
  <si>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</si>
  <si>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</si>
  <si>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</si>
  <si>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</si>
  <si>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</si>
  <si>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</si>
  <si>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</si>
  <si>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</si>
  <si>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</si>
  <si>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</si>
  <si>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</si>
  <si>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</si>
  <si>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</si>
  <si>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</si>
  <si>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</si>
  <si>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</si>
  <si>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</si>
  <si>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</si>
  <si>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</si>
  <si>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</si>
  <si>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</si>
  <si>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</si>
  <si>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</si>
  <si>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</si>
  <si>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</si>
  <si>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</si>
  <si>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</si>
  <si>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</si>
  <si>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</si>
  <si>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</si>
  <si>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</si>
  <si>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</si>
  <si>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</si>
  <si>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</si>
  <si>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</si>
  <si>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</si>
  <si>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</si>
  <si>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</si>
  <si>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</si>
  <si>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</si>
  <si>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</si>
  <si>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</si>
  <si>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</si>
  <si>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</si>
  <si>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</si>
  <si>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</si>
  <si>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</si>
  <si>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</si>
  <si>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</si>
  <si>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</si>
  <si>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</si>
  <si>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</si>
  <si>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</si>
  <si>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</si>
  <si>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</si>
  <si>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</si>
  <si>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</si>
  <si>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</si>
  <si>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</si>
  <si>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</si>
  <si>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</si>
  <si>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</si>
  <si>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</si>
  <si>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</si>
  <si>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</si>
  <si>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</si>
  <si>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</si>
  <si>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</si>
  <si>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</si>
  <si>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</si>
  <si>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</si>
  <si>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</si>
  <si>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</si>
  <si>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</si>
  <si>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</si>
  <si>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</si>
  <si>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</si>
  <si>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</si>
  <si>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</si>
  <si>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</si>
  <si>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</si>
  <si>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</si>
  <si>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</si>
  <si>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</si>
  <si>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</si>
  <si>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</si>
  <si>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</si>
  <si>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</si>
  <si>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</si>
  <si>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</si>
  <si>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</si>
  <si>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</si>
  <si>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</si>
  <si>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</si>
  <si>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</si>
  <si>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</si>
  <si>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</si>
  <si>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</si>
  <si>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</si>
  <si>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</si>
  <si>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</si>
  <si>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</si>
  <si>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</si>
  <si>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</si>
  <si>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</si>
  <si>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</si>
  <si>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</si>
  <si>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</si>
  <si>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</si>
  <si>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</si>
  <si>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</si>
  <si>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</si>
  <si>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</si>
  <si>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</si>
  <si>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</si>
  <si>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</si>
  <si>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</si>
  <si>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</si>
  <si>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</si>
  <si>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</si>
  <si>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</si>
  <si>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</si>
  <si>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</si>
  <si>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</si>
  <si>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</si>
  <si>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</si>
  <si>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</si>
  <si>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</si>
  <si>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</si>
  <si>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</si>
  <si>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</si>
  <si>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</si>
  <si>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</si>
  <si>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</si>
  <si>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</si>
  <si>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</si>
  <si>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</si>
  <si>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</si>
  <si>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</si>
  <si>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</si>
  <si>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</si>
  <si>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</si>
  <si>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</si>
  <si>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</si>
  <si>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</si>
  <si>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</si>
  <si>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</si>
  <si>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</si>
  <si>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</si>
  <si>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</si>
  <si>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</si>
  <si>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</si>
  <si>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</si>
  <si>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</si>
  <si>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</si>
  <si>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</si>
  <si>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</si>
  <si>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</si>
  <si>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</si>
  <si>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</si>
  <si>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</si>
  <si>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</si>
  <si>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</si>
  <si>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</si>
  <si>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</si>
  <si>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</si>
  <si>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</si>
  <si>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</si>
  <si>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</si>
  <si>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</si>
  <si>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</si>
  <si>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</si>
  <si>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</si>
  <si>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</si>
  <si>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</si>
  <si>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</si>
  <si>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</si>
  <si>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</si>
  <si>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</si>
  <si>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</si>
  <si>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</si>
  <si>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</si>
  <si>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</si>
  <si>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</si>
  <si>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</si>
  <si>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</si>
  <si>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</si>
  <si>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</si>
  <si>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</si>
  <si>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</si>
  <si>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</si>
  <si>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</si>
  <si>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</si>
  <si>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</si>
  <si>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</si>
  <si>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</si>
  <si>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</si>
  <si>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</si>
  <si>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</si>
  <si>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</si>
  <si>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</si>
  <si>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</si>
  <si>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</si>
  <si>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</si>
  <si>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</si>
  <si>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</si>
  <si>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</si>
  <si>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</si>
  <si>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</si>
  <si>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</si>
  <si>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</si>
  <si>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</si>
  <si>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</si>
  <si>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</si>
  <si>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</si>
  <si>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</si>
  <si>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</si>
  <si>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</si>
  <si>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</si>
  <si>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</si>
  <si>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</si>
  <si>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</si>
  <si>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</si>
  <si>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</si>
  <si>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</si>
  <si>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</si>
  <si>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</si>
  <si>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</si>
  <si>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</si>
  <si>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</si>
  <si>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</si>
  <si>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</si>
  <si>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</si>
  <si>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</si>
  <si>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</si>
  <si>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</si>
  <si>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</si>
  <si>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</si>
  <si>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</si>
  <si>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</si>
  <si>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</si>
  <si>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</si>
  <si>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</si>
  <si>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</si>
  <si>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</si>
  <si>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</si>
  <si>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</si>
  <si>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</si>
  <si>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</si>
  <si>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</si>
  <si>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</si>
  <si>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</si>
  <si>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</si>
  <si>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</si>
  <si>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</si>
  <si>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</si>
  <si>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</si>
  <si>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</si>
  <si>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</si>
  <si>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</si>
  <si>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</si>
  <si>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</si>
  <si>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</si>
  <si>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</si>
  <si>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</si>
  <si>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</si>
  <si>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</si>
  <si>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</si>
  <si>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</si>
  <si>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</si>
  <si>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</si>
  <si>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</si>
  <si>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</si>
  <si>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</si>
  <si>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</si>
  <si>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</si>
  <si>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</si>
  <si>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</si>
  <si>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</si>
  <si>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</si>
  <si>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</si>
  <si>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</si>
  <si>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</si>
  <si>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</si>
  <si>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</si>
  <si>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</si>
  <si>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</si>
  <si>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</si>
  <si>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</si>
  <si>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</si>
  <si>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</si>
  <si>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</si>
  <si>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</si>
  <si>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</si>
  <si>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</si>
  <si>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</si>
  <si>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</si>
  <si>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</si>
  <si>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</si>
  <si>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</si>
  <si>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</si>
  <si>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</si>
  <si>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</si>
  <si>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</si>
  <si>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</si>
  <si>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</si>
  <si>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</si>
  <si>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</si>
  <si>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</si>
  <si>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</si>
  <si>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</si>
  <si>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</si>
  <si>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</si>
  <si>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</si>
  <si>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</si>
  <si>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</si>
  <si>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</si>
  <si>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</si>
  <si>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</si>
  <si>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</si>
  <si>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</si>
  <si>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</si>
  <si>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</si>
  <si>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</si>
  <si>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</si>
  <si>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</si>
  <si>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</si>
  <si>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</si>
  <si>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</si>
  <si>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</si>
  <si>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</si>
  <si>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</si>
  <si>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</si>
  <si>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</si>
  <si>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</si>
  <si>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</si>
  <si>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</si>
  <si>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</si>
  <si>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</si>
  <si>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</si>
  <si>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</si>
  <si>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</si>
  <si>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</si>
  <si>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</si>
  <si>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</si>
  <si>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</si>
  <si>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</si>
  <si>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</si>
  <si>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</si>
  <si>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</si>
  <si>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</si>
  <si>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</si>
  <si>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</si>
  <si>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</si>
  <si>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</si>
  <si>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</si>
  <si>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</si>
  <si>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</si>
  <si>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</si>
  <si>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</si>
  <si>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</si>
  <si>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</si>
  <si>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</si>
  <si>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</si>
  <si>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</si>
  <si>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</si>
  <si>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</si>
  <si>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</si>
  <si>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</si>
  <si>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</si>
  <si>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</si>
  <si>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</si>
  <si>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</si>
  <si>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</si>
  <si>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</si>
  <si>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</si>
  <si>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</si>
  <si>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</si>
  <si>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</si>
  <si>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</si>
  <si>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</si>
  <si>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</si>
  <si>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</si>
  <si>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</si>
  <si>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</si>
  <si>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</si>
  <si>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</si>
  <si>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</si>
  <si>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</si>
  <si>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</si>
  <si>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</si>
  <si>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</si>
  <si>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</si>
  <si>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</si>
  <si>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</si>
  <si>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</si>
  <si>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</si>
  <si>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</si>
  <si>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</si>
  <si>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</si>
  <si>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</si>
  <si>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</si>
  <si>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</si>
  <si>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</si>
  <si>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</si>
  <si>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</si>
  <si>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</si>
  <si>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</si>
  <si>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</si>
  <si>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</si>
  <si>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</si>
  <si>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</si>
  <si>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</si>
  <si>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</si>
  <si>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</si>
  <si>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</si>
  <si>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</si>
  <si>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</si>
  <si>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</si>
  <si>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</si>
  <si>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</si>
  <si>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</si>
  <si>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</si>
  <si>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</si>
  <si>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</si>
  <si>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</si>
  <si>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</si>
  <si>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</si>
  <si>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</si>
  <si>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</si>
  <si>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</si>
  <si>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</si>
  <si>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</si>
  <si>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</si>
  <si>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</si>
  <si>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</si>
  <si>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</si>
  <si>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</si>
  <si>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</si>
  <si>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</si>
  <si>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</si>
  <si>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</si>
  <si>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</si>
  <si>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</si>
  <si>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</si>
  <si>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</si>
  <si>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</si>
  <si>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</si>
  <si>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</si>
  <si>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</si>
  <si>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</si>
  <si>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</si>
  <si>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</si>
  <si>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</si>
  <si>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</si>
  <si>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</si>
  <si>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</si>
  <si>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</si>
  <si>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</si>
  <si>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</si>
  <si>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</si>
  <si>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</si>
  <si>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</si>
  <si>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</si>
  <si>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</si>
  <si>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</si>
  <si>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</si>
  <si>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</si>
  <si>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</si>
  <si>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</si>
  <si>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</si>
  <si>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</si>
  <si>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</si>
  <si>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</si>
  <si>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</si>
  <si>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</si>
  <si>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</si>
  <si>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</si>
  <si>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</si>
  <si>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</si>
  <si>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</si>
  <si>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</si>
  <si>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</si>
  <si>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</si>
  <si>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</si>
  <si>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</si>
  <si>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</si>
  <si>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</si>
  <si>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</si>
  <si>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</si>
  <si>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</si>
  <si>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</si>
  <si>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</si>
  <si>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</si>
  <si>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</si>
  <si>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</si>
  <si>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</si>
  <si>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</si>
  <si>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</si>
  <si>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</si>
  <si>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</si>
  <si>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</si>
  <si>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</si>
  <si>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</si>
  <si>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</si>
  <si>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</si>
  <si>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</si>
  <si>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</si>
  <si>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</si>
  <si>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</si>
  <si>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</si>
  <si>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</si>
  <si>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</si>
  <si>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</si>
  <si>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</si>
  <si>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</si>
  <si>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</si>
  <si>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</si>
  <si>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</si>
  <si>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</si>
  <si>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</si>
  <si>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</si>
  <si>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</si>
  <si>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</si>
  <si>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</si>
  <si>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</si>
  <si>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</si>
  <si>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</si>
  <si>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</si>
  <si>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</si>
  <si>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</si>
  <si>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</si>
  <si>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</si>
  <si>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</si>
  <si>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</si>
  <si>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</si>
  <si>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</si>
  <si>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</si>
  <si>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</si>
  <si>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</si>
  <si>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</si>
  <si>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</si>
  <si>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</si>
  <si>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</si>
  <si>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</si>
  <si>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</si>
  <si>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</si>
  <si>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</si>
  <si>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</si>
  <si>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</si>
  <si>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</si>
  <si>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</si>
  <si>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</si>
  <si>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</si>
  <si>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</si>
  <si>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</si>
  <si>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</si>
  <si>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</si>
  <si>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</si>
  <si>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</si>
  <si>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</si>
  <si>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</si>
  <si>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</si>
  <si>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</si>
  <si>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</si>
  <si>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</si>
  <si>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</si>
  <si>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</si>
  <si>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</si>
  <si>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</si>
  <si>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</si>
  <si>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</si>
  <si>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</si>
  <si>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</si>
  <si>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</si>
  <si>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</si>
  <si>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</si>
  <si>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</si>
  <si>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</si>
  <si>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</si>
  <si>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</si>
  <si>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</si>
  <si>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</si>
  <si>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</si>
  <si>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</si>
  <si>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</si>
  <si>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</si>
  <si>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</si>
  <si>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</si>
  <si>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</si>
  <si>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</si>
  <si>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</si>
  <si>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</si>
  <si>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</si>
  <si>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</si>
  <si>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</si>
  <si>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</si>
  <si>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</si>
  <si>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</si>
  <si>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</si>
  <si>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</si>
  <si>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</si>
  <si>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</si>
  <si>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</si>
  <si>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</si>
  <si>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</si>
  <si>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</si>
  <si>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</si>
  <si>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</si>
  <si>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</si>
  <si>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</si>
  <si>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</si>
  <si>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</si>
  <si>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</si>
  <si>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</si>
  <si>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</si>
  <si>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</si>
  <si>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</si>
  <si>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</si>
  <si>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</si>
  <si>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</si>
  <si>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</si>
  <si>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</si>
  <si>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</si>
  <si>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</si>
  <si>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</si>
  <si>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</si>
  <si>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</si>
  <si>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</si>
  <si>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</si>
  <si>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</si>
  <si>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</si>
  <si>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</si>
  <si>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</si>
  <si>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</si>
  <si>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</si>
  <si>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</si>
  <si>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</si>
  <si>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</si>
  <si>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</si>
  <si>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</si>
  <si>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</si>
  <si>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</si>
  <si>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</si>
  <si>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</si>
  <si>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</si>
  <si>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</si>
  <si>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</si>
  <si>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</si>
  <si>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</si>
  <si>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</si>
  <si>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</si>
  <si>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</si>
  <si>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</si>
  <si>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</si>
  <si>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</si>
  <si>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</si>
  <si>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</si>
  <si>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</si>
  <si>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</si>
  <si>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</si>
  <si>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</si>
  <si>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</si>
  <si>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</si>
  <si>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</si>
  <si>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</si>
  <si>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</si>
  <si>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</si>
  <si>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</si>
  <si>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</si>
  <si>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</si>
  <si>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</si>
  <si>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</si>
  <si>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</si>
  <si>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</si>
  <si>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</si>
  <si>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</si>
  <si>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</si>
  <si>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</si>
  <si>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</si>
  <si>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</si>
  <si>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</si>
  <si>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</si>
  <si>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</si>
  <si>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</si>
  <si>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</si>
  <si>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</si>
  <si>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</si>
  <si>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</si>
  <si>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</si>
  <si>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</si>
  <si>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</si>
  <si>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</si>
  <si>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</si>
  <si>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</si>
  <si>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</si>
  <si>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</si>
  <si>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</si>
  <si>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</si>
  <si>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</si>
  <si>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</si>
  <si>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</si>
  <si>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</si>
  <si>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</si>
  <si>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</si>
  <si>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</si>
  <si>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</si>
  <si>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</si>
  <si>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</si>
  <si>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</si>
  <si>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</si>
  <si>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</si>
  <si>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</si>
  <si>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</si>
  <si>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</si>
  <si>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</si>
  <si>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</si>
  <si>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</si>
  <si>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</si>
  <si>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</si>
  <si>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</si>
  <si>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</si>
  <si>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</si>
  <si>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</si>
  <si>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</si>
  <si>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</si>
  <si>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</si>
  <si>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</si>
  <si>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</si>
  <si>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</si>
  <si>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</si>
  <si>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</si>
  <si>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</si>
  <si>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</si>
  <si>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</si>
  <si>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</si>
  <si>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</si>
  <si>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</si>
  <si>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</si>
  <si>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</si>
  <si>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</si>
  <si>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</si>
  <si>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</si>
  <si>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</si>
  <si>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</si>
  <si>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</si>
  <si>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</si>
  <si>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</si>
  <si>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</si>
  <si>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</si>
  <si>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</si>
  <si>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</si>
  <si>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</si>
  <si>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</si>
  <si>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</si>
  <si>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</si>
  <si>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</si>
  <si>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</si>
  <si>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</si>
  <si>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</si>
  <si>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</si>
  <si>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</si>
  <si>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</si>
  <si>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</si>
  <si>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</si>
  <si>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</si>
  <si>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</si>
  <si>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</si>
  <si>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</si>
  <si>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</si>
  <si>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</si>
  <si>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</si>
  <si>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</si>
  <si>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</si>
  <si>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</si>
  <si>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</si>
  <si>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</si>
  <si>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</si>
  <si>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</si>
  <si>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</si>
  <si>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</si>
  <si>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</si>
  <si>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</si>
  <si>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</si>
  <si>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</si>
  <si>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</si>
  <si>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</si>
  <si>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</si>
  <si>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</si>
  <si>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</si>
  <si>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</si>
  <si>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</si>
  <si>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</si>
  <si>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</si>
  <si>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</si>
  <si>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</si>
  <si>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</si>
  <si>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</si>
  <si>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</si>
  <si>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</si>
  <si>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</si>
  <si>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</si>
  <si>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</si>
  <si>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</si>
  <si>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</si>
  <si>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</si>
  <si>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</si>
  <si>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</si>
  <si>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</si>
  <si>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</si>
  <si>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</si>
  <si>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</si>
  <si>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</si>
  <si>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</si>
  <si>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</si>
  <si>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</si>
  <si>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</si>
  <si>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</si>
  <si>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</si>
  <si>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</si>
  <si>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</si>
  <si>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</si>
  <si>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</si>
  <si>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</si>
  <si>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</si>
  <si>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</si>
  <si>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</si>
  <si>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</si>
  <si>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</si>
  <si>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</si>
  <si>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</si>
  <si>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</si>
  <si>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</si>
  <si>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</si>
  <si>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</si>
  <si>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</si>
  <si>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</si>
  <si>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</si>
  <si>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</si>
  <si>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</si>
  <si>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</si>
  <si>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</si>
  <si>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</si>
  <si>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</si>
  <si>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</si>
  <si>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</si>
  <si>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</si>
  <si>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</si>
  <si>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</si>
  <si>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</si>
  <si>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</si>
  <si>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</si>
  <si>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</si>
  <si>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</si>
  <si>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</si>
  <si>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</si>
  <si>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</si>
  <si>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</si>
  <si>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</si>
  <si>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</si>
  <si>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</si>
  <si>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</si>
  <si>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</si>
  <si>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</si>
  <si>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</si>
  <si>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</si>
  <si>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</si>
  <si>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</si>
  <si>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</si>
  <si>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</si>
  <si>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</si>
  <si>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</si>
  <si>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</si>
  <si>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</si>
  <si>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</si>
  <si>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</si>
  <si>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</si>
  <si>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</si>
  <si>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</si>
  <si>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</si>
  <si>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</si>
  <si>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</si>
  <si>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</si>
  <si>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</si>
  <si>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</si>
  <si>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</si>
  <si>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</si>
  <si>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</si>
  <si>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</si>
  <si>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</si>
  <si>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</si>
  <si>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</si>
  <si>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</si>
  <si>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</si>
  <si>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</si>
  <si>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</si>
  <si>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</si>
  <si>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</si>
  <si>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</si>
  <si>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</si>
  <si>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</si>
  <si>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</si>
  <si>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</si>
  <si>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</si>
  <si>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</si>
  <si>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</si>
  <si>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</si>
  <si>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</si>
  <si>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</si>
  <si>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</si>
  <si>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</si>
  <si>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</si>
  <si>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</si>
  <si>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</si>
  <si>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</si>
  <si>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</si>
  <si>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</si>
  <si>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</si>
  <si>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</si>
  <si>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</si>
  <si>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</si>
  <si>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</si>
  <si>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</si>
  <si>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</si>
  <si>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</si>
  <si>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</si>
  <si>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</si>
  <si>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</si>
  <si>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</si>
  <si>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</si>
  <si>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</si>
  <si>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</si>
  <si>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</si>
  <si>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</si>
  <si>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</si>
  <si>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</si>
  <si>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</si>
  <si>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</si>
  <si>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</si>
  <si>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</si>
  <si>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</si>
  <si>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</si>
  <si>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</si>
  <si>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</si>
  <si>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</si>
  <si>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</si>
  <si>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</si>
  <si>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</si>
  <si>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</si>
  <si>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</si>
  <si>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</si>
  <si>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</si>
  <si>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</si>
  <si>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</si>
  <si>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</si>
  <si>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</si>
  <si>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</si>
  <si>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</si>
  <si>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</si>
  <si>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</si>
  <si>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</si>
  <si>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</si>
  <si>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</si>
  <si>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</si>
  <si>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</si>
  <si>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</si>
  <si>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</si>
  <si>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</si>
  <si>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</si>
  <si>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</si>
  <si>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</si>
  <si>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</si>
  <si>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</si>
  <si>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</si>
  <si>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</si>
  <si>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</si>
  <si>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</si>
  <si>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</si>
  <si>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</si>
  <si>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</si>
  <si>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</si>
  <si>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</si>
  <si>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</si>
  <si>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</si>
  <si>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</si>
  <si>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</si>
  <si>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</si>
  <si>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</si>
  <si>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</si>
  <si>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</si>
  <si>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</si>
  <si>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</si>
  <si>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</si>
  <si>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</si>
  <si>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</si>
  <si>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</si>
  <si>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</si>
  <si>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</si>
  <si>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</si>
  <si>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</si>
  <si>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</si>
  <si>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</si>
  <si>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</si>
  <si>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</si>
  <si>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</si>
  <si>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</si>
  <si>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</si>
  <si>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</si>
  <si>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</si>
  <si>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</si>
  <si>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</si>
  <si>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</si>
  <si>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</si>
  <si>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</si>
  <si>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</si>
  <si>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</si>
  <si>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</si>
  <si>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</si>
  <si>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</si>
  <si>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</si>
  <si>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</si>
  <si>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</si>
  <si>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</si>
  <si>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</si>
  <si>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</si>
  <si>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</si>
  <si>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</si>
  <si>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</si>
  <si>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</si>
  <si>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</si>
  <si>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</si>
  <si>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</si>
  <si>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</si>
  <si>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</si>
  <si>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</si>
  <si>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</si>
  <si>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</si>
  <si>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</si>
  <si>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</si>
  <si>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</si>
  <si>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</si>
  <si>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</si>
  <si>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</si>
  <si>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</si>
  <si>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</si>
  <si>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</si>
  <si>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</si>
  <si>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</si>
  <si>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</si>
  <si>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</si>
  <si>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</si>
  <si>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</si>
  <si>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</si>
  <si>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</si>
  <si>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</si>
  <si>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</si>
  <si>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</si>
  <si>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</si>
  <si>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</si>
  <si>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</si>
  <si>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</si>
  <si>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</si>
  <si>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</si>
  <si>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</si>
  <si>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</si>
  <si>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</si>
  <si>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</si>
  <si>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</si>
  <si>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</si>
  <si>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</si>
  <si>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</si>
  <si>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</si>
  <si>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</si>
  <si>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</si>
  <si>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</si>
  <si>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</si>
  <si>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</si>
  <si>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</si>
  <si>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</si>
  <si>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</si>
  <si>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</si>
  <si>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</si>
  <si>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</si>
  <si>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</si>
  <si>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</si>
  <si>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</si>
  <si>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</si>
  <si>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</si>
  <si>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</si>
  <si>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</si>
  <si>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</si>
  <si>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</si>
  <si>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</si>
  <si>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</si>
  <si>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</si>
  <si>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</si>
  <si>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</si>
  <si>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</si>
  <si>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</si>
  <si>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</si>
  <si>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</si>
  <si>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</si>
  <si>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</si>
  <si>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</si>
  <si>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</si>
  <si>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</si>
  <si>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</si>
  <si>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</si>
  <si>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</si>
  <si>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</si>
  <si>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</si>
  <si>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</si>
  <si>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</si>
  <si>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</si>
  <si>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</si>
  <si>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</si>
  <si>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</si>
  <si>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</si>
  <si>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</si>
  <si>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</si>
  <si>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</si>
  <si>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</si>
  <si>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</si>
  <si>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</si>
  <si>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</si>
  <si>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</si>
  <si>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</si>
  <si>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</si>
  <si>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</si>
  <si>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</si>
  <si>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</si>
  <si>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</si>
  <si>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</si>
  <si>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</si>
  <si>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</si>
  <si>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</si>
  <si>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</si>
  <si>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</si>
  <si>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</si>
  <si>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</si>
  <si>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</si>
  <si>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</si>
  <si>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</si>
  <si>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</si>
  <si>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</si>
  <si>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</si>
  <si>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</si>
  <si>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</si>
  <si>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</si>
  <si>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</si>
  <si>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</si>
  <si>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</si>
  <si>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</si>
  <si>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</si>
  <si>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</si>
  <si>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</si>
  <si>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</si>
  <si>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</si>
  <si>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</si>
  <si>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</si>
  <si>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</si>
  <si>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</si>
  <si>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</si>
  <si>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</si>
  <si>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</si>
  <si>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</si>
  <si>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</si>
  <si>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</si>
  <si>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</si>
  <si>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</si>
  <si>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</si>
  <si>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</si>
  <si>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</si>
  <si>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</si>
  <si>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</si>
  <si>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</si>
  <si>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</si>
  <si>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</si>
  <si>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</si>
  <si>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</si>
  <si>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</si>
  <si>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</si>
  <si>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</si>
  <si>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</si>
  <si>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</si>
  <si>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</si>
  <si>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</si>
  <si>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</si>
  <si>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</si>
  <si>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</si>
  <si>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</si>
  <si>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</si>
  <si>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</si>
  <si>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</si>
  <si>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</si>
  <si>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</si>
  <si>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</si>
  <si>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</si>
  <si>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</si>
  <si>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</si>
  <si>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</si>
  <si>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</si>
  <si>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</si>
  <si>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</si>
  <si>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</si>
  <si>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</si>
  <si>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</si>
  <si>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</si>
  <si>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</si>
  <si>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</si>
  <si>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</si>
  <si>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</si>
  <si>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</si>
  <si>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</si>
  <si>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</si>
  <si>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</si>
  <si>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</si>
  <si>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</si>
  <si>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</si>
  <si>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</si>
  <si>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</si>
  <si>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</si>
  <si>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</si>
  <si>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</si>
  <si>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</si>
  <si>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</si>
  <si>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</si>
  <si>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</si>
  <si>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</si>
  <si>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</si>
  <si>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</si>
  <si>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</si>
  <si>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</si>
  <si>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</si>
  <si>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</si>
  <si>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</si>
  <si>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</si>
  <si>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</si>
  <si>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</si>
  <si>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</si>
  <si>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</si>
  <si>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</si>
  <si>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</si>
  <si>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</si>
  <si>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</si>
  <si>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</si>
  <si>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</si>
  <si>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</si>
  <si>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</si>
  <si>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</si>
  <si>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</si>
  <si>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</si>
  <si>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</si>
  <si>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</si>
  <si>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</si>
  <si>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</si>
  <si>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</si>
  <si>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</si>
  <si>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</si>
  <si>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</si>
  <si>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</si>
  <si>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</si>
  <si>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</si>
  <si>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</si>
  <si>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</si>
  <si>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</si>
  <si>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</si>
  <si>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</si>
  <si>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</si>
  <si>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</si>
  <si>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</si>
  <si>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</si>
  <si>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</si>
  <si>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</si>
  <si>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</si>
  <si>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</si>
  <si>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</si>
  <si>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</si>
  <si>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</si>
  <si>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</si>
  <si>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</si>
  <si>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</si>
  <si>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</si>
  <si>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</si>
  <si>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</si>
  <si>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</si>
  <si>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</si>
  <si>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</si>
  <si>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</si>
  <si>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</si>
  <si>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</si>
  <si>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</si>
  <si>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</si>
  <si>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</si>
  <si>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</si>
  <si>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</si>
  <si>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</si>
  <si>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</si>
  <si>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</si>
  <si>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</si>
  <si>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</si>
  <si>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</si>
  <si>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</si>
  <si>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</si>
  <si>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</si>
  <si>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</si>
  <si>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</si>
  <si>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</si>
  <si>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</si>
  <si>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</si>
  <si>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</si>
  <si>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</si>
  <si>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</si>
  <si>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</si>
  <si>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</si>
  <si>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</si>
  <si>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</si>
  <si>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</si>
  <si>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</si>
  <si>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</si>
  <si>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</si>
  <si>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</si>
  <si>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</si>
  <si>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</si>
  <si>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</si>
  <si>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</si>
  <si>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</si>
  <si>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</si>
  <si>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</si>
  <si>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</si>
  <si>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</si>
  <si>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</si>
  <si>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</si>
  <si>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</si>
  <si>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</si>
  <si>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</si>
  <si>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</si>
  <si>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</si>
  <si>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</si>
  <si>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</si>
  <si>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</si>
  <si>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</si>
  <si>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</si>
  <si>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</si>
  <si>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</si>
  <si>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</si>
  <si>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</si>
  <si>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</si>
  <si>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</si>
  <si>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</si>
  <si>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</si>
  <si>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</si>
  <si>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</si>
  <si>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</si>
  <si>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</si>
  <si>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</si>
  <si>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</si>
  <si>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</si>
  <si>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</si>
  <si>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</si>
  <si>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</si>
  <si>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</si>
  <si>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</si>
  <si>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</si>
  <si>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</si>
  <si>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</si>
  <si>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</si>
  <si>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</si>
  <si>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</si>
  <si>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</si>
  <si>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</si>
  <si>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</si>
  <si>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</si>
  <si>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</si>
  <si>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</si>
  <si>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</si>
  <si>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</si>
  <si>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</si>
  <si>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</si>
  <si>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</si>
  <si>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</si>
  <si>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</si>
  <si>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</si>
  <si>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</si>
  <si>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</si>
  <si>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</si>
  <si>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</si>
  <si>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</si>
  <si>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</si>
  <si>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</si>
  <si>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</si>
  <si>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</si>
  <si>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</si>
  <si>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</si>
  <si>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</si>
  <si>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</si>
  <si>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</si>
  <si>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</si>
  <si>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</si>
  <si>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</si>
  <si>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</si>
  <si>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</si>
  <si>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</si>
  <si>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</si>
  <si>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</si>
  <si>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</si>
  <si>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</si>
  <si>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</si>
  <si>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</si>
  <si>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</si>
  <si>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</si>
  <si>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</si>
  <si>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</si>
  <si>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</si>
  <si>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</si>
  <si>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</si>
  <si>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</si>
  <si>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</si>
  <si>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</si>
  <si>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</si>
  <si>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</si>
  <si>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</si>
  <si>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</si>
  <si>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</si>
  <si>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</si>
  <si>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</si>
  <si>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</si>
  <si>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</si>
  <si>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</si>
  <si>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</si>
  <si>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</si>
  <si>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</si>
  <si>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</si>
  <si>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</si>
  <si>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</si>
  <si>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</si>
  <si>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</si>
  <si>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</si>
  <si>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</si>
  <si>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</si>
  <si>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</si>
  <si>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</si>
  <si>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</si>
  <si>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</si>
  <si>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</si>
  <si>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</si>
  <si>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</si>
  <si>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</si>
  <si>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</si>
  <si>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</si>
  <si>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</si>
  <si>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</si>
  <si>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</si>
  <si>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</si>
  <si>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</si>
  <si>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</si>
  <si>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</si>
  <si>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</si>
  <si>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</si>
  <si>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</si>
  <si>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</si>
  <si>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</si>
  <si>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</si>
  <si>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</si>
  <si>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</si>
  <si>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</si>
  <si>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</si>
  <si>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</si>
  <si>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</si>
  <si>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</si>
  <si>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</si>
  <si>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</si>
  <si>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</si>
  <si>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</si>
  <si>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</si>
  <si>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</si>
  <si>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</si>
  <si>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</si>
  <si>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</si>
  <si>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</si>
  <si>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</si>
  <si>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</si>
  <si>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</si>
  <si>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</si>
  <si>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</si>
  <si>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</si>
  <si>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</si>
  <si>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</si>
  <si>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</si>
  <si>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</si>
  <si>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</si>
  <si>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</si>
  <si>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</si>
  <si>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</si>
  <si>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</si>
  <si>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</si>
  <si>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</si>
  <si>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</si>
  <si>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</si>
  <si>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</si>
  <si>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</si>
  <si>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</si>
  <si>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</si>
  <si>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</si>
  <si>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</si>
  <si>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</si>
  <si>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</si>
  <si>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</si>
  <si>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</si>
  <si>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</si>
  <si>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</si>
  <si>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</si>
  <si>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</si>
  <si>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</si>
  <si>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</si>
  <si>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</si>
  <si>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</si>
  <si>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</si>
  <si>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</si>
  <si>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</si>
  <si>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</si>
  <si>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</si>
  <si>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</si>
  <si>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</si>
  <si>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</si>
  <si>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</si>
  <si>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</si>
  <si>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</si>
  <si>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</si>
  <si>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</si>
  <si>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</si>
  <si>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</si>
  <si>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</si>
  <si>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</si>
  <si>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</si>
  <si>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</si>
  <si>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</si>
  <si>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</si>
  <si>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</si>
  <si>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</si>
  <si>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</si>
  <si>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</si>
  <si>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</si>
  <si>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</si>
  <si>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</si>
  <si>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</si>
  <si>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</si>
  <si>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</si>
  <si>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</si>
  <si>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</si>
  <si>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</si>
  <si>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</si>
  <si>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</si>
  <si>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</si>
  <si>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</si>
  <si>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</si>
  <si>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</si>
  <si>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</si>
  <si>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</si>
  <si>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</si>
  <si>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</si>
  <si>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</si>
  <si>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</si>
  <si>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</si>
  <si>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</si>
  <si>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</si>
  <si>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</si>
  <si>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</si>
  <si>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</si>
  <si>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</si>
  <si>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</si>
  <si>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</si>
  <si>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</si>
  <si>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</si>
  <si>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</si>
  <si>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</si>
  <si>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</si>
  <si>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</si>
  <si>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</si>
  <si>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</si>
  <si>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</si>
  <si>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</si>
  <si>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</si>
  <si>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</si>
  <si>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</si>
  <si>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</si>
  <si>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</si>
  <si>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</si>
  <si>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</si>
  <si>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</si>
  <si>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</si>
  <si>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</si>
  <si>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</si>
  <si>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</si>
  <si>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</si>
  <si>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</si>
  <si>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</si>
  <si>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</si>
  <si>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</si>
  <si>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</si>
  <si>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</si>
  <si>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</si>
  <si>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</si>
  <si>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</si>
  <si>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</si>
  <si>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</si>
  <si>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</si>
  <si>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</si>
  <si>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</si>
  <si>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</si>
  <si>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</si>
  <si>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</si>
  <si>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</si>
  <si>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</si>
  <si>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</si>
  <si>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</si>
  <si>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</si>
  <si>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</si>
  <si>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</si>
  <si>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</si>
  <si>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</si>
  <si>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</si>
  <si>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</si>
  <si>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</si>
  <si>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</si>
  <si>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</si>
  <si>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</si>
  <si>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</si>
  <si>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</si>
  <si>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</si>
  <si>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</si>
  <si>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</si>
  <si>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</si>
  <si>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</si>
  <si>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</si>
  <si>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</si>
  <si>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</si>
  <si>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</si>
  <si>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</si>
  <si>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</si>
  <si>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</si>
  <si>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</si>
  <si>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</si>
  <si>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</si>
  <si>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</si>
  <si>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</si>
  <si>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</si>
  <si>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</si>
  <si>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</si>
  <si>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</si>
  <si>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</si>
  <si>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</si>
  <si>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</si>
  <si>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</si>
  <si>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</si>
  <si>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</si>
  <si>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</si>
  <si>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</si>
  <si>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</si>
  <si>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</si>
  <si>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</si>
  <si>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</si>
  <si>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</si>
  <si>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</si>
  <si>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</si>
  <si>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</si>
  <si>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</si>
  <si>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</si>
  <si>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</si>
  <si>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</si>
  <si>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</si>
  <si>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</si>
  <si>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</si>
  <si>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</si>
  <si>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</si>
  <si>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</si>
  <si>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</si>
  <si>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</si>
  <si>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</si>
  <si>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</si>
  <si>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</si>
  <si>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</si>
  <si>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</si>
  <si>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</si>
  <si>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</si>
  <si>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</si>
  <si>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</si>
  <si>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</si>
  <si>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</si>
  <si>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</si>
  <si>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</si>
  <si>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</si>
  <si>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</si>
  <si>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</si>
  <si>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</si>
  <si>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</si>
  <si>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</si>
  <si>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</si>
  <si>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</si>
  <si>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</si>
  <si>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</si>
  <si>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</si>
  <si>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</si>
  <si>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</si>
  <si>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</si>
  <si>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</si>
  <si>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</si>
  <si>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</si>
  <si>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</si>
  <si>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</si>
  <si>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</si>
  <si>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</si>
  <si>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</si>
  <si>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</si>
  <si>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</si>
  <si>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</si>
  <si>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</si>
  <si>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</si>
  <si>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</si>
  <si>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</si>
  <si>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</si>
  <si>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</si>
  <si>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</si>
  <si>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</si>
  <si>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</si>
  <si>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</si>
  <si>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</si>
  <si>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</si>
  <si>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</si>
  <si>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</si>
  <si>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</si>
  <si>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</si>
  <si>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</si>
  <si>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</si>
  <si>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</si>
  <si>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</si>
  <si>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</si>
  <si>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</si>
  <si>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</si>
  <si>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</si>
  <si>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</si>
  <si>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</si>
  <si>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</si>
  <si>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</si>
  <si>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</si>
  <si>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</si>
  <si>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</si>
  <si>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</si>
  <si>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</si>
  <si>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</si>
  <si>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</si>
  <si>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</si>
  <si>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</si>
  <si>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</si>
  <si>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</si>
  <si>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</si>
  <si>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</si>
  <si>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</si>
  <si>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</si>
  <si>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</si>
  <si>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</si>
  <si>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</si>
  <si>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</si>
  <si>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</si>
  <si>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</si>
  <si>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</si>
  <si>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</si>
  <si>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</si>
  <si>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</si>
  <si>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</si>
  <si>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</si>
  <si>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</si>
  <si>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</si>
  <si>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</si>
  <si>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</si>
  <si>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</si>
  <si>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</si>
  <si>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</si>
  <si>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</si>
  <si>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</si>
  <si>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</si>
  <si>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</si>
  <si>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</si>
  <si>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</si>
  <si>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</si>
  <si>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</si>
  <si>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</si>
  <si>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</si>
  <si>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</si>
  <si>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</si>
  <si>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</si>
  <si>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</si>
  <si>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</si>
  <si>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</si>
  <si>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</si>
  <si>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</si>
  <si>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</si>
  <si>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</si>
  <si>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</si>
  <si>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</si>
  <si>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</si>
  <si>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</si>
  <si>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</si>
  <si>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</si>
  <si>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</si>
  <si>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</si>
  <si>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</si>
  <si>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</si>
  <si>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</si>
  <si>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</si>
  <si>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</si>
  <si>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</si>
  <si>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</si>
  <si>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</si>
  <si>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</si>
  <si>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</si>
  <si>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</si>
  <si>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</si>
  <si>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</si>
  <si>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</si>
  <si>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</si>
  <si>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</si>
  <si>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</si>
  <si>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</si>
  <si>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</si>
  <si>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</si>
  <si>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</si>
  <si>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</si>
  <si>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</si>
  <si>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</si>
  <si>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</si>
  <si>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</si>
  <si>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</si>
  <si>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</si>
  <si>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</si>
  <si>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</si>
  <si>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</si>
  <si>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</si>
  <si>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</si>
  <si>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</si>
  <si>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</si>
  <si>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</si>
  <si>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</si>
  <si>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</si>
  <si>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</si>
  <si>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</si>
  <si>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</si>
  <si>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</si>
  <si>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</si>
  <si>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</si>
  <si>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</si>
  <si>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</si>
  <si>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</si>
  <si>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</si>
  <si>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</si>
  <si>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</si>
  <si>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</si>
  <si>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</si>
  <si>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</si>
  <si>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</si>
  <si>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</si>
  <si>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</si>
  <si>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</si>
  <si>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</si>
  <si>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</si>
  <si>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</si>
  <si>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</si>
  <si>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</si>
  <si>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</si>
  <si>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</si>
  <si>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</si>
  <si>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</si>
  <si>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</si>
  <si>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</si>
  <si>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</si>
  <si>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</si>
  <si>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</si>
  <si>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</si>
  <si>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</si>
  <si>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</si>
  <si>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</si>
  <si>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</si>
  <si>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</si>
  <si>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</si>
  <si>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</si>
  <si>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</si>
  <si>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</si>
  <si>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</si>
  <si>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</si>
  <si>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</si>
  <si>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</si>
  <si>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</si>
  <si>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</si>
  <si>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</si>
  <si>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</si>
  <si>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</si>
  <si>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</si>
  <si>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</si>
  <si>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</si>
  <si>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</si>
  <si>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</si>
  <si>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</si>
  <si>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</si>
  <si>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</si>
  <si>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</si>
  <si>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</si>
  <si>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</si>
  <si>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</si>
  <si>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</si>
  <si>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</si>
  <si>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</si>
  <si>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</si>
  <si>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</si>
  <si>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</si>
  <si>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</si>
  <si>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</si>
  <si>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</si>
  <si>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</si>
  <si>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</si>
  <si>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</si>
  <si>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</si>
  <si>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</si>
  <si>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</si>
  <si>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</si>
  <si>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</si>
  <si>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</si>
  <si>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</si>
  <si>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</si>
  <si>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</si>
  <si>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</si>
  <si>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</si>
  <si>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</si>
  <si>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</si>
  <si>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</si>
  <si>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</si>
  <si>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</si>
  <si>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</si>
  <si>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</si>
  <si>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</si>
  <si>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</si>
  <si>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</si>
  <si>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</si>
  <si>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</si>
  <si>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</si>
  <si>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</si>
  <si>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</si>
  <si>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</si>
  <si>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</si>
  <si>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</si>
  <si>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</si>
  <si>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</si>
  <si>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</si>
  <si>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</si>
  <si>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</si>
  <si>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</si>
  <si>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</si>
  <si>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</si>
  <si>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</si>
  <si>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</si>
  <si>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</si>
  <si>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</si>
  <si>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</si>
  <si>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</si>
  <si>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</si>
  <si>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</si>
  <si>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</si>
  <si>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</si>
  <si>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</si>
  <si>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</si>
  <si>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</si>
  <si>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</si>
  <si>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</si>
  <si>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</si>
  <si>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</si>
  <si>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</si>
  <si>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</si>
  <si>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</si>
  <si>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</si>
  <si>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</si>
  <si>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</si>
  <si>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</si>
  <si>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</si>
  <si>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</si>
  <si>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</si>
  <si>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</si>
  <si>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</si>
  <si>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</si>
  <si>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</si>
  <si>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</si>
  <si>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</si>
  <si>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</si>
  <si>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</si>
  <si>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</si>
  <si>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</si>
  <si>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</si>
  <si>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</si>
  <si>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</si>
  <si>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</si>
  <si>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</si>
  <si>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</si>
  <si>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</si>
  <si>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</si>
  <si>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</si>
  <si>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</si>
  <si>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</si>
  <si>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</si>
  <si>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</si>
  <si>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</si>
  <si>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</si>
  <si>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</si>
  <si>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</si>
  <si>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</si>
  <si>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</si>
  <si>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</si>
  <si>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</si>
  <si>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</si>
  <si>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</si>
  <si>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</si>
  <si>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</si>
  <si>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</si>
  <si>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</si>
  <si>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</si>
  <si>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</si>
  <si>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</si>
  <si>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</si>
  <si>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</si>
  <si>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</si>
  <si>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</si>
  <si>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</si>
  <si>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</si>
  <si>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</si>
  <si>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</si>
  <si>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</si>
  <si>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</si>
  <si>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</si>
  <si>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</si>
  <si>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</si>
  <si>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</si>
  <si>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</si>
  <si>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</si>
  <si>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</si>
  <si>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</si>
  <si>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</si>
  <si>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</si>
  <si>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</si>
  <si>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</si>
  <si>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</si>
  <si>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</si>
  <si>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</si>
  <si>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</si>
  <si>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</si>
  <si>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</si>
  <si>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</si>
  <si>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</si>
  <si>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</si>
  <si>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</si>
  <si>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</si>
  <si>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</si>
  <si>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</si>
  <si>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</si>
  <si>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</si>
  <si>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</si>
  <si>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</si>
  <si>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</si>
  <si>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</si>
  <si>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</si>
  <si>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</si>
  <si>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</si>
  <si>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</si>
  <si>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</si>
  <si>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</si>
  <si>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</si>
  <si>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</si>
  <si>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</si>
  <si>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</si>
  <si>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</si>
  <si>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</si>
  <si>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</si>
  <si>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</si>
  <si>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</si>
  <si>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</si>
  <si>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</si>
  <si>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</si>
  <si>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</si>
  <si>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</si>
  <si>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</si>
  <si>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</si>
  <si>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</si>
  <si>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</si>
  <si>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</si>
  <si>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</si>
  <si>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</si>
  <si>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</si>
  <si>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</si>
  <si>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</si>
  <si>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</si>
  <si>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</si>
  <si>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</si>
  <si>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</si>
  <si>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</si>
  <si>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</si>
  <si>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</si>
  <si>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</si>
  <si>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</si>
  <si>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</si>
  <si>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</si>
  <si>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</si>
  <si>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</si>
  <si>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</si>
  <si>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</si>
  <si>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</si>
  <si>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</si>
  <si>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</si>
  <si>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</si>
  <si>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</si>
  <si>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</si>
  <si>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</si>
  <si>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</si>
  <si>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</si>
  <si>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</si>
  <si>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</si>
  <si>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</si>
  <si>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</si>
  <si>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</si>
  <si>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</si>
  <si>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</si>
  <si>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</si>
  <si>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</si>
  <si>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</si>
  <si>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</si>
  <si>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</si>
  <si>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</si>
  <si>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</si>
  <si>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</si>
  <si>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</si>
  <si>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</si>
  <si>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</si>
  <si>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</si>
  <si>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</si>
  <si>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</si>
  <si>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</si>
  <si>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</si>
  <si>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</si>
  <si>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</si>
  <si>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</si>
  <si>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</si>
  <si>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</si>
  <si>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</si>
  <si>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</si>
  <si>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</si>
  <si>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</si>
  <si>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</si>
  <si>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</si>
  <si>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</si>
  <si>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</si>
  <si>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</si>
  <si>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</si>
  <si>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</si>
  <si>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</si>
  <si>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</si>
  <si>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</si>
  <si>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</si>
  <si>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</si>
  <si>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</si>
  <si>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</si>
  <si>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</si>
  <si>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</si>
  <si>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</si>
  <si>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</si>
  <si>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</si>
  <si>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</si>
  <si>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</si>
  <si>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</si>
  <si>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</si>
  <si>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</si>
  <si>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</si>
  <si>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</si>
  <si>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</si>
  <si>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</si>
  <si>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</si>
  <si>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</si>
  <si>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</si>
  <si>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</si>
  <si>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</si>
  <si>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</si>
  <si>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</si>
  <si>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</si>
  <si>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</si>
  <si>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</si>
  <si>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</si>
  <si>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</si>
  <si>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</si>
  <si>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</si>
  <si>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</si>
  <si>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</si>
  <si>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</si>
  <si>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</si>
  <si>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</si>
  <si>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</si>
  <si>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</si>
  <si>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</si>
  <si>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</si>
  <si>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</si>
  <si>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</si>
  <si>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</si>
  <si>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</si>
  <si>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</si>
  <si>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</si>
  <si>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</si>
  <si>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</si>
  <si>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</si>
  <si>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</si>
  <si>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</si>
  <si>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</si>
  <si>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</si>
  <si>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</si>
  <si>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</si>
  <si>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</si>
  <si>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</si>
  <si>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</si>
  <si>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</si>
  <si>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</si>
  <si>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</si>
  <si>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</si>
  <si>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</si>
  <si>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</si>
  <si>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</si>
  <si>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</si>
  <si>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</si>
  <si>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</si>
  <si>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</si>
  <si>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</si>
  <si>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</si>
  <si>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</si>
  <si>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</si>
  <si>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</si>
  <si>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</si>
  <si>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</si>
  <si>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</si>
  <si>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</si>
  <si>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</si>
  <si>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</si>
  <si>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</si>
  <si>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</si>
  <si>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</si>
  <si>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</si>
  <si>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</si>
  <si>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</si>
  <si>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</si>
  <si>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</si>
  <si>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</si>
  <si>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</si>
  <si>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</si>
  <si>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</si>
  <si>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</si>
  <si>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</si>
  <si>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</si>
  <si>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</si>
  <si>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</si>
  <si>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</si>
  <si>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</si>
  <si>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</si>
  <si>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</si>
  <si>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</si>
  <si>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</si>
  <si>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</si>
  <si>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</si>
  <si>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</si>
  <si>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</si>
  <si>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</si>
  <si>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</si>
  <si>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</si>
  <si>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</si>
  <si>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</si>
  <si>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</si>
  <si>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</si>
  <si>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</si>
  <si>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</si>
  <si>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</si>
  <si>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</si>
  <si>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</si>
  <si>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</si>
  <si>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</si>
  <si>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</si>
  <si>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</si>
  <si>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</si>
  <si>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</si>
  <si>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</si>
  <si>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</si>
  <si>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</si>
  <si>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</si>
  <si>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</si>
  <si>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</si>
  <si>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</si>
  <si>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</si>
  <si>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</si>
  <si>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</si>
  <si>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</si>
  <si>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</si>
  <si>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</si>
  <si>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</si>
  <si>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</si>
  <si>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</si>
  <si>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</si>
  <si>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</si>
  <si>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</si>
  <si>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</si>
  <si>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</si>
  <si>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</si>
  <si>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</si>
  <si>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</si>
  <si>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</si>
  <si>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</si>
  <si>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</si>
  <si>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</si>
  <si>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</si>
  <si>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</si>
  <si>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</si>
  <si>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</si>
  <si>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</si>
  <si>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</si>
  <si>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</si>
  <si>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</si>
  <si>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</si>
  <si>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</si>
  <si>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</si>
  <si>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</si>
  <si>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</si>
  <si>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</si>
  <si>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</si>
  <si>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</si>
  <si>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</si>
  <si>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</si>
  <si>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</si>
  <si>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</si>
  <si>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</si>
  <si>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</si>
  <si>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</si>
  <si>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</si>
  <si>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</si>
  <si>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</si>
  <si>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</si>
  <si>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</si>
  <si>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</si>
  <si>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</si>
  <si>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</si>
  <si>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</si>
  <si>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</si>
  <si>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</si>
  <si>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</si>
  <si>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</si>
  <si>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</si>
  <si>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</si>
  <si>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</si>
  <si>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</si>
  <si>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</si>
  <si>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</si>
  <si>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</si>
  <si>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</si>
  <si>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</si>
  <si>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</si>
  <si>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</si>
  <si>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</si>
  <si>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</si>
  <si>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</si>
  <si>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</si>
  <si>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</si>
  <si>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</si>
  <si>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</si>
  <si>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</si>
  <si>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</si>
  <si>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</si>
  <si>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</si>
  <si>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</si>
  <si>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</si>
  <si>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</si>
  <si>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</si>
  <si>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</si>
  <si>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</si>
  <si>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</si>
  <si>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</si>
  <si>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</si>
  <si>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</si>
  <si>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</si>
  <si>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</si>
  <si>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</si>
  <si>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</si>
  <si>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</si>
  <si>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</si>
  <si>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</si>
  <si>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</si>
  <si>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</si>
  <si>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</si>
  <si>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</si>
  <si>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</si>
  <si>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</si>
  <si>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</si>
  <si>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</si>
  <si>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</si>
  <si>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</si>
  <si>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</si>
  <si>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</si>
  <si>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</si>
  <si>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</si>
  <si>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</si>
  <si>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</si>
  <si>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</si>
  <si>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</si>
  <si>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</si>
  <si>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</si>
  <si>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</si>
  <si>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</si>
  <si>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</si>
  <si>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</si>
  <si>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</si>
  <si>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</si>
  <si>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</si>
  <si>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</si>
  <si>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</si>
  <si>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</si>
  <si>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</si>
  <si>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</si>
  <si>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</si>
  <si>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</si>
  <si>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</si>
  <si>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</si>
  <si>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</si>
  <si>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</si>
  <si>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</si>
  <si>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</si>
  <si>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</si>
  <si>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</si>
  <si>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</si>
  <si>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</si>
  <si>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</si>
  <si>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</si>
  <si>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</si>
  <si>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</si>
  <si>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</si>
  <si>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</si>
  <si>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</si>
  <si>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</si>
  <si>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</si>
  <si>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</si>
  <si>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</si>
  <si>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</si>
  <si>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</si>
  <si>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</si>
  <si>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</si>
  <si>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</si>
  <si>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</si>
  <si>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</si>
  <si>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</si>
  <si>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</si>
  <si>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</si>
  <si>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</si>
  <si>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</si>
  <si>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</si>
  <si>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</si>
  <si>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</si>
  <si>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</si>
  <si>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</si>
  <si>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</si>
  <si>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</si>
  <si>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</si>
  <si>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</si>
  <si>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</si>
  <si>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</si>
  <si>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</si>
  <si>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</si>
  <si>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</si>
  <si>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</si>
  <si>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</si>
  <si>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</si>
  <si>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</si>
  <si>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</si>
  <si>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</si>
  <si>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</si>
  <si>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</si>
  <si>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</si>
  <si>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</si>
  <si>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</si>
  <si>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</si>
  <si>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</si>
  <si>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</si>
  <si>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</si>
  <si>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</si>
  <si>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</si>
  <si>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</si>
  <si>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</si>
  <si>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</si>
  <si>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</si>
  <si>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</si>
  <si>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</si>
  <si>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</si>
  <si>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</si>
  <si>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</si>
  <si>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</si>
  <si>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</si>
  <si>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</si>
  <si>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</si>
  <si>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</si>
  <si>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</si>
  <si>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</si>
  <si>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</si>
  <si>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</si>
  <si>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</si>
  <si>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</si>
  <si>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</si>
  <si>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</si>
  <si>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</si>
  <si>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</si>
  <si>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</si>
  <si>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</si>
  <si>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</si>
  <si>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</si>
  <si>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</si>
  <si>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</si>
  <si>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</si>
  <si>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</si>
  <si>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</si>
  <si>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</si>
  <si>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</si>
  <si>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</si>
  <si>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</si>
  <si>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</si>
  <si>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</si>
  <si>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</si>
  <si>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</si>
  <si>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</si>
  <si>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</si>
  <si>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</si>
  <si>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</si>
  <si>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</si>
  <si>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</si>
  <si>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</si>
  <si>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</si>
  <si>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</si>
  <si>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</si>
  <si>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</si>
  <si>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</si>
  <si>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</si>
  <si>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</si>
  <si>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</si>
  <si>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</si>
  <si>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</si>
  <si>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</si>
  <si>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</si>
  <si>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</si>
  <si>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</si>
  <si>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</si>
  <si>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</si>
  <si>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</si>
  <si>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</si>
  <si>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</si>
  <si>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</si>
  <si>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</si>
  <si>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</si>
  <si>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</si>
  <si>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</si>
  <si>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</si>
  <si>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</si>
  <si>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</si>
  <si>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</si>
  <si>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</si>
  <si>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</si>
  <si>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</si>
  <si>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</si>
  <si>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</si>
  <si>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</si>
  <si>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</si>
  <si>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</si>
  <si>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</si>
  <si>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</si>
  <si>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</si>
  <si>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</si>
  <si>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</si>
  <si>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</si>
  <si>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</si>
  <si>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</si>
  <si>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</si>
  <si>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</si>
  <si>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</si>
  <si>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</si>
  <si>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</si>
  <si>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</si>
  <si>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</si>
  <si>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</si>
  <si>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</si>
  <si>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</si>
  <si>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</si>
  <si>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</si>
  <si>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</si>
  <si>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</si>
  <si>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</si>
  <si>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</si>
  <si>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</si>
  <si>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</si>
  <si>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</si>
  <si>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</si>
  <si>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</si>
  <si>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</si>
  <si>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</si>
  <si>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</si>
  <si>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</si>
  <si>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</si>
  <si>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</si>
  <si>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</si>
  <si>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</si>
  <si>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</si>
  <si>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</si>
  <si>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</si>
  <si>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</si>
  <si>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</si>
  <si>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</si>
  <si>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</si>
  <si>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</si>
  <si>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</si>
  <si>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</si>
  <si>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</si>
  <si>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</si>
  <si>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</si>
  <si>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</si>
  <si>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</si>
  <si>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</si>
  <si>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</si>
  <si>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</si>
  <si>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</si>
  <si>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</si>
  <si>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</si>
  <si>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</si>
  <si>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</si>
  <si>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</si>
  <si>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</si>
  <si>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</si>
  <si>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</si>
  <si>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</si>
  <si>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</si>
  <si>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</si>
  <si>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</si>
  <si>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</si>
  <si>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</si>
  <si>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</si>
  <si>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</si>
  <si>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</si>
  <si>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</si>
  <si>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</si>
  <si>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</si>
  <si>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</si>
  <si>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</si>
  <si>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</si>
  <si>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</si>
  <si>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</si>
  <si>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</si>
  <si>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</si>
  <si>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</si>
  <si>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</si>
  <si>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</si>
  <si>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</si>
  <si>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</si>
  <si>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</si>
  <si>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</si>
  <si>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</si>
  <si>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</si>
  <si>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</si>
  <si>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</si>
  <si>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</si>
  <si>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</si>
  <si>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</si>
  <si>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</si>
  <si>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</si>
  <si>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</si>
  <si>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</si>
  <si>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</si>
  <si>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</si>
  <si>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</si>
  <si>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</si>
  <si>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</si>
  <si>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</si>
  <si>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</si>
  <si>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</si>
  <si>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</si>
  <si>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</si>
  <si>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</si>
  <si>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</si>
  <si>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</si>
  <si>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</si>
  <si>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</si>
  <si>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</si>
  <si>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</si>
  <si>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</si>
  <si>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</si>
  <si>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</si>
  <si>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</si>
  <si>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</si>
  <si>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</si>
  <si>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</si>
  <si>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</si>
  <si>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</si>
  <si>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</si>
  <si>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</si>
  <si>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</si>
  <si>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</si>
  <si>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</si>
  <si>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</si>
  <si>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</si>
  <si>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</si>
  <si>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</si>
  <si>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</si>
  <si>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</si>
  <si>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</si>
  <si>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</si>
  <si>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</si>
  <si>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</si>
  <si>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</si>
  <si>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</si>
  <si>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</si>
  <si>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</si>
  <si>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</si>
  <si>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</si>
  <si>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</si>
  <si>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</si>
  <si>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</si>
  <si>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</si>
  <si>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</si>
  <si>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</si>
  <si>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</si>
  <si>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</si>
  <si>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</si>
  <si>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</si>
  <si>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</si>
  <si>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</si>
  <si>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</si>
  <si>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</si>
  <si>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</si>
  <si>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</si>
  <si>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</si>
  <si>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</si>
  <si>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</si>
  <si>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</si>
  <si>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</si>
  <si>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</si>
  <si>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</si>
  <si>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</si>
  <si>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</si>
  <si>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</si>
  <si>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</si>
  <si>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</si>
  <si>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</si>
  <si>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</si>
  <si>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</si>
  <si>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</si>
  <si>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</si>
  <si>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</si>
  <si>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</si>
  <si>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</si>
  <si>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</si>
  <si>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</si>
  <si>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</si>
  <si>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</si>
  <si>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</si>
  <si>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</si>
  <si>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</si>
  <si>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</si>
  <si>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</si>
  <si>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</si>
  <si>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</si>
  <si>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</si>
  <si>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</si>
  <si>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</si>
  <si>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</si>
  <si>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</si>
  <si>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</si>
  <si>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</si>
  <si>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</si>
  <si>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</si>
  <si>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</si>
  <si>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</si>
  <si>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</si>
  <si>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</si>
  <si>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</si>
  <si>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</si>
  <si>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</si>
  <si>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</si>
  <si>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</si>
  <si>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</si>
  <si>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</si>
  <si>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</si>
  <si>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</si>
  <si>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</si>
  <si>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</si>
  <si>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</si>
  <si>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</si>
  <si>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</si>
  <si>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</si>
  <si>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</si>
  <si>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</si>
  <si>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</si>
  <si>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</si>
  <si>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</si>
  <si>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</si>
  <si>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</si>
  <si>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</si>
  <si>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</si>
  <si>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</si>
  <si>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</si>
  <si>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</si>
  <si>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</si>
  <si>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</si>
  <si>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</si>
  <si>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</si>
  <si>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</si>
  <si>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</si>
  <si>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</si>
  <si>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</si>
  <si>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</si>
  <si>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</si>
  <si>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</si>
  <si>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</si>
  <si>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</si>
  <si>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</si>
  <si>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</si>
  <si>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</si>
  <si>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</si>
  <si>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</si>
  <si>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</si>
  <si>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</si>
  <si>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</si>
  <si>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</si>
  <si>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</si>
  <si>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</si>
  <si>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</si>
  <si>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</si>
  <si>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</si>
  <si>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</si>
  <si>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</si>
  <si>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</si>
  <si>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</si>
  <si>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</si>
  <si>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</si>
  <si>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</si>
  <si>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</si>
  <si>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</si>
  <si>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</si>
  <si>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</si>
  <si>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</si>
  <si>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</si>
  <si>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</si>
  <si>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</si>
  <si>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</si>
  <si>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</si>
  <si>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</si>
  <si>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</si>
  <si>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</si>
  <si>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</si>
  <si>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</si>
  <si>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</si>
  <si>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</si>
  <si>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</si>
  <si>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</si>
  <si>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</si>
  <si>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</si>
  <si>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</si>
  <si>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</si>
  <si>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</si>
  <si>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</si>
  <si>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</si>
  <si>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</si>
  <si>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</si>
  <si>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</si>
  <si>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</si>
  <si>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</si>
  <si>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</si>
  <si>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</si>
  <si>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</si>
  <si>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</si>
  <si>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</si>
  <si>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</si>
  <si>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</si>
  <si>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</si>
  <si>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</si>
  <si>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</si>
  <si>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</si>
  <si>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</si>
  <si>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</si>
  <si>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</si>
  <si>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</si>
  <si>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</si>
  <si>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</si>
  <si>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</si>
  <si>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</si>
  <si>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</si>
  <si>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</si>
  <si>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</si>
  <si>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</si>
  <si>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</si>
  <si>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</si>
  <si>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</si>
  <si>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</si>
  <si>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</si>
  <si>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</si>
  <si>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</si>
  <si>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</si>
  <si>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</si>
  <si>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</si>
  <si>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</si>
  <si>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</si>
  <si>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</si>
  <si>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</si>
  <si>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</si>
  <si>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</si>
  <si>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</si>
  <si>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</si>
  <si>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</si>
  <si>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</si>
  <si>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</si>
  <si>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</si>
  <si>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</si>
  <si>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</si>
  <si>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</si>
  <si>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</si>
  <si>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</si>
  <si>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</si>
  <si>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</si>
  <si>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</si>
  <si>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</si>
  <si>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</si>
  <si>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</si>
  <si>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</si>
  <si>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</si>
  <si>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</si>
  <si>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</si>
  <si>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</si>
  <si>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</si>
  <si>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</si>
  <si>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</si>
  <si>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</si>
  <si>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</si>
  <si>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</si>
  <si>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</si>
  <si>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</si>
  <si>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</si>
  <si>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</si>
  <si>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</si>
  <si>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</si>
  <si>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</si>
  <si>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</si>
  <si>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</si>
  <si>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</si>
  <si>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</si>
  <si>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</si>
  <si>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</si>
  <si>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</si>
  <si>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</si>
  <si>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</si>
  <si>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</si>
  <si>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</si>
  <si>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</si>
  <si>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</si>
  <si>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</si>
  <si>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</si>
  <si>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</si>
  <si>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</si>
  <si>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</si>
  <si>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</si>
  <si>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</si>
  <si>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</si>
  <si>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</si>
  <si>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</si>
  <si>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</si>
  <si>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</si>
  <si>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</si>
  <si>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</si>
  <si>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</si>
  <si>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</si>
  <si>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</si>
  <si>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</si>
  <si>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</si>
  <si>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</si>
  <si>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</si>
  <si>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</si>
  <si>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</si>
  <si>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</si>
  <si>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</si>
  <si>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</si>
  <si>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</si>
  <si>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</si>
  <si>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</si>
  <si>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</si>
  <si>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</si>
  <si>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</si>
  <si>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</si>
  <si>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</si>
  <si>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</si>
  <si>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</si>
  <si>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</si>
  <si>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</si>
  <si>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</si>
  <si>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</si>
  <si>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</si>
  <si>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</si>
  <si>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</si>
  <si>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</si>
  <si>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</si>
  <si>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</si>
  <si>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</si>
  <si>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</si>
  <si>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</si>
  <si>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</si>
  <si>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</si>
  <si>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</si>
  <si>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</si>
  <si>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</si>
  <si>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</si>
  <si>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</si>
  <si>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</si>
  <si>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</si>
  <si>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</si>
  <si>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</si>
  <si>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</si>
  <si>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</si>
  <si>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</si>
  <si>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</si>
  <si>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</si>
  <si>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</si>
  <si>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</si>
  <si>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</si>
  <si>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</si>
  <si>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</si>
  <si>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</si>
  <si>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</si>
  <si>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</si>
  <si>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</si>
  <si>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</si>
  <si>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</si>
  <si>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</si>
  <si>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</si>
  <si>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</si>
  <si>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</si>
  <si>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</si>
  <si>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</si>
  <si>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</si>
  <si>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</si>
  <si>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</si>
  <si>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</si>
  <si>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</si>
  <si>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</si>
  <si>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</si>
  <si>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</si>
  <si>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</si>
  <si>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</si>
  <si>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</si>
  <si>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</si>
  <si>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</si>
  <si>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</si>
  <si>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</si>
  <si>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</si>
  <si>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</si>
  <si>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</si>
  <si>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</si>
  <si>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</si>
  <si>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</si>
  <si>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</si>
  <si>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</si>
  <si>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</si>
  <si>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</si>
  <si>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</si>
  <si>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</si>
  <si>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</si>
  <si>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</si>
  <si>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</si>
  <si>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</si>
  <si>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</si>
  <si>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</si>
  <si>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</si>
  <si>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</si>
  <si>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</si>
  <si>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</si>
  <si>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</si>
  <si>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</si>
  <si>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</si>
  <si>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</si>
  <si>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</si>
  <si>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</si>
  <si>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</si>
  <si>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</si>
  <si>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</si>
  <si>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</si>
  <si>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</si>
  <si>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</si>
  <si>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</si>
  <si>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</si>
  <si>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</si>
  <si>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</si>
  <si>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</si>
  <si>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</si>
  <si>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</si>
  <si>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</si>
  <si>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</si>
  <si>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</si>
  <si>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</si>
  <si>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</si>
  <si>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</si>
  <si>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</si>
  <si>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</si>
  <si>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</si>
  <si>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</si>
  <si>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</si>
  <si>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</si>
  <si>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</si>
  <si>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</si>
  <si>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</si>
  <si>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</si>
  <si>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</si>
  <si>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</si>
  <si>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</si>
  <si>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</si>
  <si>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</si>
  <si>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</si>
  <si>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</si>
  <si>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</si>
  <si>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</si>
  <si>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</si>
  <si>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</si>
  <si>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</si>
  <si>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</si>
  <si>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</si>
  <si>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</si>
  <si>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</si>
  <si>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</si>
  <si>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</si>
  <si>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</si>
  <si>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</si>
  <si>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</si>
  <si>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</si>
  <si>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</si>
  <si>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</si>
  <si>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</si>
  <si>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</si>
  <si>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</si>
  <si>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</si>
  <si>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</si>
  <si>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</si>
  <si>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</si>
  <si>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</si>
  <si>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</si>
  <si>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</si>
  <si>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</si>
  <si>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</si>
  <si>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</si>
  <si>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</si>
  <si>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</si>
  <si>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</si>
  <si>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</si>
  <si>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</si>
  <si>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</si>
  <si>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</si>
  <si>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</si>
  <si>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</si>
  <si>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</si>
  <si>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</si>
  <si>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</si>
  <si>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</si>
  <si>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</si>
  <si>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</si>
  <si>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</si>
  <si>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</si>
  <si>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</si>
  <si>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</si>
  <si>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</si>
  <si>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</si>
  <si>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</si>
  <si>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</si>
  <si>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</si>
  <si>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</si>
  <si>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</si>
  <si>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</si>
  <si>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</si>
  <si>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</si>
  <si>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</si>
  <si>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</si>
  <si>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</si>
  <si>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</si>
  <si>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</si>
  <si>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</si>
  <si>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</si>
  <si>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</si>
  <si>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</si>
  <si>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</si>
  <si>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</si>
  <si>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</si>
  <si>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</si>
  <si>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</si>
  <si>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</si>
  <si>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</si>
  <si>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</si>
  <si>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</si>
  <si>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</si>
  <si>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</si>
  <si>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</si>
  <si>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</si>
  <si>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</si>
  <si>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</si>
  <si>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</si>
  <si>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</si>
  <si>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</si>
  <si>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</si>
  <si>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</si>
  <si>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</si>
  <si>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</si>
  <si>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</si>
  <si>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</si>
  <si>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</si>
  <si>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</si>
  <si>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</si>
  <si>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</si>
  <si>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</si>
  <si>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</si>
  <si>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</si>
  <si>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</si>
  <si>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</si>
  <si>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</si>
  <si>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</si>
  <si>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</si>
  <si>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</si>
  <si>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</si>
  <si>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</si>
  <si>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</si>
  <si>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</si>
  <si>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</si>
  <si>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</si>
  <si>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</si>
  <si>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</si>
  <si>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</si>
  <si>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</si>
  <si>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</si>
  <si>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</si>
  <si>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</si>
  <si>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</si>
  <si>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</si>
  <si>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</si>
  <si>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</si>
  <si>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</si>
  <si>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</si>
  <si>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</si>
  <si>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</si>
  <si>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</si>
  <si>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</si>
  <si>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</si>
  <si>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</si>
  <si>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</si>
  <si>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</si>
  <si>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</si>
  <si>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</si>
  <si>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</si>
  <si>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</si>
  <si>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</si>
  <si>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</si>
  <si>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</si>
  <si>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</si>
  <si>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</si>
  <si>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</si>
  <si>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</si>
  <si>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</si>
  <si>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</si>
  <si>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</si>
  <si>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</si>
  <si>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</si>
  <si>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</si>
  <si>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</si>
  <si>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</si>
  <si>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</si>
  <si>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</si>
  <si>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</si>
  <si>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</si>
  <si>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</si>
  <si>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</si>
  <si>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</si>
  <si>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</si>
  <si>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</si>
  <si>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</si>
  <si>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</si>
  <si>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</si>
  <si>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</si>
  <si>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</si>
  <si>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</si>
  <si>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</si>
  <si>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</si>
  <si>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</si>
  <si>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</si>
  <si>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</si>
  <si>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</si>
  <si>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</si>
  <si>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</si>
  <si>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</si>
  <si>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</si>
  <si>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</si>
  <si>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</si>
  <si>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</si>
  <si>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</si>
  <si>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</si>
  <si>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</si>
  <si>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</si>
  <si>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</si>
  <si>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</si>
  <si>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</si>
  <si>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</si>
  <si>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</si>
  <si>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</si>
  <si>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</si>
  <si>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</si>
  <si>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</si>
  <si>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</si>
  <si>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</si>
  <si>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</si>
  <si>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</si>
  <si>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</si>
  <si>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</si>
  <si>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</si>
  <si>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</si>
  <si>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</si>
  <si>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</si>
  <si>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</si>
  <si>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</si>
  <si>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</si>
  <si>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</si>
  <si>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</si>
  <si>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</si>
  <si>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</si>
  <si>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</si>
  <si>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</si>
  <si>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</si>
  <si>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</si>
  <si>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</si>
  <si>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</si>
  <si>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</si>
  <si>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</si>
  <si>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</si>
  <si>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</si>
  <si>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</si>
  <si>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</si>
  <si>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</si>
  <si>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</si>
  <si>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</si>
  <si>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</si>
  <si>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</si>
  <si>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</si>
  <si>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</si>
  <si>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</si>
  <si>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</si>
  <si>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</si>
  <si>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</si>
  <si>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</si>
  <si>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</si>
  <si>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</si>
  <si>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</si>
  <si>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</si>
  <si>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</si>
  <si>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</si>
  <si>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</si>
  <si>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</si>
  <si>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</si>
  <si>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</si>
  <si>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</si>
  <si>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</si>
  <si>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</si>
  <si>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</si>
  <si>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</si>
  <si>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</si>
  <si>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</si>
  <si>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</si>
  <si>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</si>
  <si>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</si>
  <si>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</si>
  <si>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</si>
  <si>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</si>
  <si>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</si>
  <si>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</si>
  <si>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</si>
  <si>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</si>
  <si>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</si>
  <si>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</si>
  <si>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</si>
  <si>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</si>
  <si>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</si>
  <si>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</si>
  <si>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</si>
  <si>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</si>
  <si>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</si>
  <si>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</si>
  <si>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</si>
  <si>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</si>
  <si>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</si>
  <si>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</si>
  <si>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</si>
  <si>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</si>
  <si>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</si>
  <si>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</si>
  <si>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</si>
  <si>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</si>
  <si>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</si>
  <si>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</si>
  <si>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</si>
  <si>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</si>
  <si>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</si>
  <si>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</si>
  <si>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</si>
  <si>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</si>
  <si>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</si>
  <si>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</si>
  <si>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</si>
  <si>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</si>
  <si>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</si>
  <si>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</si>
  <si>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</si>
  <si>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</si>
  <si>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</si>
  <si>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</si>
  <si>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</si>
  <si>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</si>
  <si>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</si>
  <si>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</si>
  <si>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</si>
  <si>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</si>
  <si>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</si>
  <si>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</si>
  <si>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</si>
  <si>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</si>
  <si>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</si>
  <si>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</si>
  <si>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</si>
  <si>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</si>
  <si>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</si>
  <si>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</si>
  <si>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</si>
  <si>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</si>
  <si>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</si>
  <si>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</si>
  <si>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</si>
  <si>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</si>
  <si>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</si>
  <si>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</si>
  <si>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</si>
  <si>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</si>
  <si>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</si>
  <si>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</si>
  <si>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</si>
  <si>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</si>
  <si>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</si>
  <si>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</si>
  <si>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</si>
  <si>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</si>
  <si>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</si>
  <si>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</si>
  <si>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</si>
  <si>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</si>
  <si>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</si>
  <si>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</si>
  <si>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</si>
  <si>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</si>
  <si>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</si>
  <si>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</si>
  <si>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</si>
  <si>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</si>
  <si>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</si>
  <si>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</si>
  <si>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</si>
  <si>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</si>
  <si>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</si>
  <si>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</si>
  <si>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</si>
  <si>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</si>
  <si>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</si>
  <si>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</si>
  <si>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</si>
  <si>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</si>
  <si>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</si>
  <si>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</si>
  <si>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</si>
  <si>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</si>
  <si>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</si>
  <si>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</si>
  <si>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</si>
  <si>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</si>
  <si>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</si>
  <si>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</si>
  <si>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</si>
  <si>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</si>
  <si>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</si>
  <si>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</si>
  <si>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</si>
  <si>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</si>
  <si>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</si>
  <si>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</si>
  <si>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</si>
  <si>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</si>
  <si>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</si>
  <si>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</si>
  <si>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</si>
  <si>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</si>
  <si>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</si>
  <si>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</si>
  <si>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</si>
  <si>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</si>
  <si>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</si>
  <si>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</si>
  <si>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</si>
  <si>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</si>
  <si>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</si>
  <si>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</si>
  <si>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</si>
  <si>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</si>
  <si>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</si>
  <si>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</si>
  <si>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</si>
  <si>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</si>
  <si>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</si>
  <si>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</si>
  <si>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</si>
  <si>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</si>
  <si>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</si>
  <si>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</si>
  <si>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</si>
  <si>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</si>
  <si>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</si>
  <si>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</si>
  <si>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</si>
  <si>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</si>
  <si>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</si>
  <si>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</si>
  <si>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</si>
  <si>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</si>
  <si>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</si>
  <si>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</si>
  <si>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</si>
  <si>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</si>
  <si>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</si>
  <si>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</si>
  <si>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</si>
  <si>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</si>
  <si>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</si>
  <si>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</si>
  <si>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</si>
  <si>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</si>
  <si>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</si>
  <si>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</si>
  <si>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</si>
  <si>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</si>
  <si>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</si>
  <si>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</si>
  <si>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</si>
  <si>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</si>
  <si>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</si>
  <si>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</si>
  <si>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</si>
  <si>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</si>
  <si>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</si>
  <si>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</si>
  <si>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</si>
  <si>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</si>
  <si>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</si>
  <si>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</si>
  <si>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</si>
  <si>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</si>
  <si>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</si>
  <si>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</si>
  <si>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</si>
  <si>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</si>
  <si>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</si>
  <si>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</si>
  <si>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</si>
  <si>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</si>
  <si>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</si>
  <si>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</si>
  <si>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</si>
  <si>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</si>
  <si>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</si>
  <si>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</si>
  <si>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</si>
  <si>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</si>
  <si>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</si>
  <si>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</si>
  <si>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</si>
  <si>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</si>
  <si>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</si>
  <si>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</si>
  <si>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</si>
  <si>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</si>
  <si>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</si>
  <si>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</si>
  <si>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</si>
  <si>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</si>
  <si>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</si>
  <si>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</si>
  <si>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</si>
  <si>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</si>
  <si>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</si>
  <si>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</si>
  <si>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</si>
  <si>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</si>
  <si>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</si>
  <si>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</si>
  <si>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</si>
  <si>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</si>
  <si>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</si>
  <si>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</si>
  <si>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</si>
  <si>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</si>
  <si>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</si>
  <si>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</si>
  <si>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</si>
  <si>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</si>
  <si>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</si>
  <si>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</si>
  <si>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</si>
  <si>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</si>
  <si>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</si>
  <si>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</si>
  <si>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</si>
  <si>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</si>
  <si>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</si>
  <si>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</si>
  <si>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</si>
  <si>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</si>
  <si>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</si>
  <si>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</si>
  <si>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</si>
  <si>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</si>
  <si>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</si>
  <si>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</si>
  <si>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</si>
  <si>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</si>
  <si>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</si>
  <si>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</si>
  <si>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</si>
  <si>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</si>
  <si>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</si>
  <si>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</si>
  <si>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</si>
  <si>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</si>
  <si>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</si>
  <si>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</si>
  <si>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</si>
  <si>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</si>
  <si>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</si>
  <si>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</si>
  <si>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</si>
  <si>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</si>
  <si>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</si>
  <si>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</si>
  <si>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</si>
  <si>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</si>
  <si>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</si>
  <si>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</si>
  <si>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</si>
  <si>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</si>
  <si>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</si>
  <si>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</si>
  <si>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</si>
  <si>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</si>
  <si>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</si>
  <si>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</si>
  <si>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</si>
  <si>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</si>
  <si>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</si>
  <si>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</si>
  <si>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</si>
  <si>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</si>
  <si>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</si>
  <si>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</si>
  <si>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</si>
  <si>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</si>
  <si>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</si>
  <si>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</si>
  <si>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</si>
  <si>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</si>
  <si>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</si>
  <si>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</si>
  <si>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</si>
  <si>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</si>
  <si>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</si>
  <si>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</si>
  <si>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</si>
  <si>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</si>
  <si>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</si>
  <si>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</si>
  <si>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</si>
  <si>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</si>
  <si>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</si>
  <si>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</si>
  <si>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</si>
  <si>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</si>
  <si>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</si>
  <si>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</si>
  <si>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</si>
  <si>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</si>
  <si>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</si>
  <si>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</si>
  <si>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</si>
  <si>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</si>
  <si>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</si>
  <si>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</si>
  <si>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</si>
  <si>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</si>
  <si>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</si>
  <si>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</si>
  <si>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</si>
  <si>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</si>
  <si>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</si>
  <si>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</si>
  <si>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</si>
  <si>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</si>
  <si>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</si>
  <si>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</si>
  <si>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</si>
  <si>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</si>
  <si>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</si>
  <si>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</si>
  <si>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</si>
  <si>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</si>
  <si>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</si>
  <si>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</si>
  <si>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</si>
  <si>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</si>
  <si>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</si>
  <si>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</si>
  <si>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</si>
  <si>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</si>
  <si>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</si>
  <si>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</si>
  <si>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</si>
  <si>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</si>
  <si>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</si>
  <si>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</si>
  <si>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</si>
  <si>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</si>
  <si>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</si>
  <si>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</si>
  <si>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</si>
  <si>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</si>
  <si>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</si>
  <si>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</si>
  <si>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</si>
  <si>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</si>
  <si>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</si>
  <si>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</si>
  <si>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</si>
  <si>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</si>
  <si>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</si>
  <si>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</si>
  <si>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</si>
  <si>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</si>
  <si>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</si>
  <si>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</si>
  <si>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</si>
  <si>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</si>
  <si>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</si>
  <si>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</si>
  <si>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</si>
  <si>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</si>
  <si>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</si>
  <si>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</si>
  <si>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</si>
  <si>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</si>
  <si>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</si>
  <si>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</si>
  <si>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</si>
  <si>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</si>
  <si>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</si>
  <si>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</si>
  <si>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</si>
  <si>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</si>
  <si>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</si>
  <si>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</si>
  <si>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</si>
  <si>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</si>
  <si>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</si>
  <si>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</si>
  <si>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</si>
  <si>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</si>
  <si>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</si>
  <si>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</si>
  <si>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</si>
  <si>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</si>
  <si>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</si>
  <si>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</si>
  <si>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</si>
  <si>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</si>
  <si>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</si>
  <si>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</si>
  <si>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</si>
  <si>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</si>
  <si>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</si>
  <si>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</si>
  <si>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</si>
  <si>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</si>
  <si>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</si>
  <si>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</si>
  <si>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</si>
  <si>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</si>
  <si>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</si>
  <si>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</si>
  <si>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</si>
  <si>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</si>
  <si>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</si>
  <si>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</si>
  <si>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</si>
  <si>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</si>
  <si>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</si>
  <si>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</si>
  <si>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</si>
  <si>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</si>
  <si>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</si>
  <si>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</si>
  <si>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</si>
  <si>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</si>
  <si>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</si>
  <si>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</si>
  <si>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</si>
  <si>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</si>
  <si>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</si>
  <si>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</si>
  <si>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</si>
  <si>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</si>
  <si>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</si>
  <si>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</si>
  <si>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</si>
  <si>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</si>
  <si>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</si>
  <si>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</si>
  <si>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</si>
  <si>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</si>
  <si>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</si>
  <si>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</si>
  <si>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</si>
  <si>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</si>
  <si>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</si>
  <si>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</si>
  <si>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</si>
  <si>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</si>
  <si>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</si>
  <si>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</si>
  <si>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</si>
  <si>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</si>
  <si>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</si>
  <si>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</si>
  <si>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</si>
  <si>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</si>
  <si>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</si>
  <si>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</si>
  <si>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</si>
  <si>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</si>
  <si>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</si>
  <si>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</si>
  <si>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</si>
  <si>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</si>
  <si>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</si>
  <si>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</si>
  <si>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</si>
  <si>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</si>
  <si>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</si>
  <si>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</si>
  <si>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</si>
  <si>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</si>
  <si>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</si>
  <si>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</si>
  <si>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</si>
  <si>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</si>
  <si>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</si>
  <si>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</si>
  <si>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</si>
  <si>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</si>
  <si>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</si>
  <si>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</si>
  <si>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</si>
  <si>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</si>
  <si>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</si>
  <si>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</si>
  <si>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</si>
  <si>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</si>
  <si>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</si>
  <si>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</si>
  <si>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</si>
  <si>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</si>
  <si>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</si>
  <si>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</si>
  <si>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</si>
  <si>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</si>
  <si>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</si>
  <si>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</si>
  <si>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</si>
  <si>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</si>
  <si>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</si>
  <si>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</si>
  <si>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</si>
  <si>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</si>
  <si>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</si>
  <si>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</si>
  <si>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</si>
  <si>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</si>
  <si>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</si>
  <si>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</si>
  <si>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</si>
  <si>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</si>
  <si>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</si>
  <si>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</si>
  <si>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</si>
  <si>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</si>
  <si>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</si>
  <si>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</si>
  <si>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</si>
  <si>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</si>
  <si>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</si>
  <si>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</si>
  <si>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</si>
  <si>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</si>
  <si>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</si>
  <si>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</si>
  <si>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</si>
  <si>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</si>
  <si>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</si>
  <si>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</si>
  <si>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</si>
  <si>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</si>
  <si>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</si>
  <si>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</si>
  <si>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</si>
  <si>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</si>
  <si>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</si>
  <si>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</si>
  <si>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</si>
  <si>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</si>
  <si>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</si>
  <si>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</si>
  <si>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</si>
  <si>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</si>
  <si>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</si>
  <si>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</si>
  <si>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</si>
  <si>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</si>
  <si>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</si>
  <si>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</si>
  <si>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</si>
  <si>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</si>
  <si>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</si>
  <si>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</si>
  <si>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</si>
  <si>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</si>
  <si>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</si>
  <si>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</si>
  <si>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</si>
  <si>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</si>
  <si>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</si>
  <si>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</si>
  <si>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</si>
  <si>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</si>
  <si>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</si>
  <si>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</si>
  <si>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</si>
  <si>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</si>
  <si>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</si>
  <si>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</si>
  <si>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</si>
  <si>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</si>
  <si>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</si>
  <si>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</si>
  <si>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</si>
  <si>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</si>
  <si>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</si>
  <si>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</si>
  <si>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</si>
  <si>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</si>
  <si>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</si>
  <si>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</si>
  <si>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</si>
  <si>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</si>
  <si>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</si>
  <si>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</si>
  <si>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</si>
  <si>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</si>
  <si>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</si>
  <si>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</si>
  <si>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</si>
  <si>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</si>
  <si>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</si>
  <si>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</si>
  <si>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</si>
  <si>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</si>
  <si>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</si>
  <si>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</si>
  <si>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</si>
  <si>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</si>
  <si>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</si>
  <si>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</si>
  <si>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</si>
  <si>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</si>
  <si>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</si>
  <si>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</si>
  <si>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</si>
  <si>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</si>
  <si>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</si>
  <si>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</si>
  <si>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</si>
  <si>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</si>
  <si>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</si>
  <si>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</si>
  <si>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</si>
  <si>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</si>
  <si>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</si>
  <si>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</si>
  <si>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</si>
  <si>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</si>
  <si>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</si>
  <si>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</si>
  <si>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</si>
  <si>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</si>
  <si>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</si>
  <si>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</si>
  <si>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</si>
  <si>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</si>
  <si>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</si>
  <si>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</si>
  <si>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</si>
  <si>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</si>
  <si>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</si>
  <si>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</si>
  <si>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</si>
  <si>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</si>
  <si>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</si>
  <si>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</si>
  <si>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</si>
  <si>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</si>
  <si>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</si>
  <si>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</si>
  <si>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</si>
  <si>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</si>
  <si>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</si>
  <si>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</si>
  <si>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</si>
  <si>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</si>
  <si>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</si>
  <si>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</si>
  <si>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</si>
  <si>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</si>
  <si>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</si>
  <si>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</si>
  <si>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</si>
  <si>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</si>
  <si>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</si>
  <si>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</si>
  <si>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</si>
  <si>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</si>
  <si>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</si>
  <si>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</si>
  <si>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</si>
  <si>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</si>
  <si>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</si>
  <si>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</si>
  <si>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</si>
  <si>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</si>
  <si>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</si>
  <si>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</si>
  <si>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</si>
  <si>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</si>
  <si>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</si>
  <si>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</si>
  <si>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</si>
  <si>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</si>
  <si>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</si>
  <si>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</si>
  <si>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</si>
  <si>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</si>
  <si>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</si>
  <si>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</si>
  <si>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</si>
  <si>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</si>
  <si>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</si>
  <si>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</si>
  <si>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</si>
  <si>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</si>
  <si>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</si>
  <si>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</si>
  <si>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</si>
  <si>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</si>
  <si>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</si>
  <si>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</si>
  <si>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</si>
  <si>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</si>
  <si>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</si>
  <si>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</si>
  <si>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</si>
  <si>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</si>
  <si>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</si>
  <si>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</si>
  <si>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</si>
  <si>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</si>
  <si>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</si>
  <si>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</si>
  <si>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</si>
  <si>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</si>
  <si>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</si>
  <si>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</si>
  <si>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</si>
  <si>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</si>
  <si>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</si>
  <si>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</si>
  <si>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</si>
  <si>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</si>
  <si>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</si>
  <si>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</si>
  <si>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</si>
  <si>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</si>
  <si>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</si>
  <si>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</si>
  <si>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</si>
  <si>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</si>
  <si>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</si>
  <si>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</si>
  <si>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</si>
  <si>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</si>
  <si>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</si>
  <si>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</si>
  <si>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</si>
  <si>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</si>
  <si>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</si>
  <si>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</si>
  <si>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</si>
  <si>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</si>
  <si>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</si>
  <si>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</si>
  <si>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</si>
  <si>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</si>
  <si>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</si>
  <si>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</si>
  <si>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</si>
  <si>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</si>
  <si>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</si>
  <si>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</si>
  <si>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</si>
  <si>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</si>
  <si>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</si>
  <si>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</si>
  <si>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</si>
  <si>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</si>
  <si>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</si>
  <si>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</si>
  <si>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</si>
  <si>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</si>
  <si>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</si>
  <si>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</si>
  <si>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</si>
  <si>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</si>
  <si>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</si>
  <si>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</si>
  <si>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</si>
  <si>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</si>
  <si>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</si>
  <si>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</si>
  <si>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</si>
  <si>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</si>
  <si>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</si>
  <si>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</si>
  <si>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</si>
  <si>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</si>
  <si>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</si>
  <si>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</si>
  <si>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</si>
  <si>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</si>
  <si>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</si>
  <si>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</si>
  <si>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</si>
  <si>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</si>
  <si>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</si>
  <si>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</si>
  <si>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</si>
  <si>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</si>
  <si>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</si>
  <si>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</si>
  <si>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</si>
  <si>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</si>
  <si>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</si>
  <si>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</si>
  <si>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</si>
  <si>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</si>
  <si>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</si>
  <si>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</si>
  <si>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</si>
  <si>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</si>
  <si>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</si>
  <si>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</si>
  <si>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</si>
  <si>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</si>
  <si>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</si>
  <si>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</si>
  <si>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</si>
  <si>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</si>
  <si>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</si>
  <si>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</si>
  <si>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</si>
  <si>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</si>
  <si>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</si>
  <si>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</si>
  <si>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</si>
  <si>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</si>
  <si>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</si>
  <si>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</si>
  <si>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</si>
  <si>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</si>
  <si>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</si>
  <si>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</si>
  <si>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</si>
  <si>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</si>
  <si>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</si>
  <si>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</si>
  <si>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</si>
  <si>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</si>
  <si>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</si>
  <si>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</si>
  <si>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</si>
  <si>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</si>
  <si>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</si>
  <si>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</si>
  <si>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</si>
  <si>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</si>
  <si>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</si>
  <si>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</si>
  <si>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</si>
  <si>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</si>
  <si>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</si>
  <si>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</si>
  <si>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</si>
  <si>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</si>
  <si>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</si>
  <si>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</si>
  <si>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</si>
  <si>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</si>
  <si>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</si>
  <si>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</si>
  <si>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</si>
  <si>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</si>
  <si>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</si>
  <si>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</si>
  <si>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</si>
  <si>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</si>
  <si>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</si>
  <si>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</si>
  <si>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</si>
  <si>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</si>
  <si>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</si>
  <si>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</si>
  <si>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</si>
  <si>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</si>
  <si>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</si>
  <si>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</si>
  <si>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</si>
  <si>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</si>
  <si>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</si>
  <si>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</si>
  <si>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</si>
  <si>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</si>
  <si>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</si>
  <si>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</si>
  <si>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</si>
  <si>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</si>
  <si>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</si>
  <si>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</si>
  <si>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</si>
  <si>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</si>
  <si>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</si>
  <si>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</si>
  <si>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</si>
  <si>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</si>
  <si>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</si>
  <si>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</si>
  <si>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</si>
  <si>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</si>
  <si>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</si>
  <si>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</si>
  <si>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</si>
  <si>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</si>
  <si>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</si>
  <si>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</si>
  <si>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</si>
  <si>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</si>
  <si>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</si>
  <si>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</si>
  <si>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</si>
  <si>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</si>
  <si>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</si>
  <si>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</si>
  <si>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</si>
  <si>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</si>
  <si>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</si>
  <si>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</si>
  <si>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</si>
  <si>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</si>
  <si>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</si>
  <si>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</si>
  <si>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</si>
  <si>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</si>
  <si>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</si>
  <si>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</si>
  <si>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</si>
  <si>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</si>
  <si>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</si>
  <si>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</si>
  <si>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</si>
  <si>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</si>
  <si>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</si>
  <si>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</si>
  <si>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</si>
  <si>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</si>
  <si>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</si>
  <si>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</si>
  <si>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</si>
  <si>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</si>
  <si>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</si>
  <si>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</si>
  <si>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</si>
  <si>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</si>
  <si>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</si>
  <si>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</si>
  <si>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</si>
  <si>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</si>
  <si>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</si>
  <si>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</si>
  <si>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</si>
  <si>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</si>
  <si>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</si>
  <si>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</si>
  <si>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</si>
  <si>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</si>
  <si>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</si>
  <si>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</si>
  <si>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</si>
  <si>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</si>
  <si>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</si>
  <si>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</si>
  <si>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</si>
  <si>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</si>
  <si>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</si>
  <si>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</si>
  <si>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</si>
  <si>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</si>
  <si>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</si>
  <si>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</si>
  <si>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</si>
  <si>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</si>
  <si>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</si>
  <si>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</si>
  <si>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</si>
  <si>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</si>
  <si>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</si>
  <si>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</si>
  <si>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</si>
  <si>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</si>
  <si>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</si>
  <si>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</si>
  <si>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</si>
  <si>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</si>
  <si>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</si>
  <si>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</si>
  <si>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</si>
  <si>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</si>
  <si>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</si>
  <si>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</si>
  <si>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</si>
  <si>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</si>
  <si>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</si>
  <si>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</si>
  <si>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</si>
  <si>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</si>
  <si>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</si>
  <si>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</si>
  <si>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</si>
  <si>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</si>
  <si>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</si>
  <si>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</si>
  <si>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</si>
  <si>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</si>
  <si>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</si>
  <si>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</si>
  <si>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</si>
  <si>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</si>
  <si>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</si>
  <si>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</si>
  <si>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</si>
  <si>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</si>
  <si>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</si>
  <si>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</si>
  <si>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</si>
  <si>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</si>
  <si>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</si>
  <si>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</si>
  <si>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</si>
  <si>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</si>
  <si>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</si>
  <si>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</si>
  <si>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</si>
  <si>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</si>
  <si>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</si>
  <si>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</si>
  <si>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</si>
  <si>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</si>
  <si>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</si>
  <si>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</si>
  <si>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</si>
  <si>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</si>
  <si>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</si>
  <si>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</si>
  <si>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</si>
  <si>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</si>
  <si>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</si>
  <si>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</si>
  <si>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</si>
  <si>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</si>
  <si>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</si>
  <si>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</si>
  <si>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</si>
  <si>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</si>
  <si>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</si>
  <si>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</si>
  <si>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</si>
  <si>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</si>
  <si>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</si>
  <si>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</si>
  <si>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</si>
  <si>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</si>
  <si>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</si>
  <si>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</si>
  <si>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</si>
  <si>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</si>
  <si>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</si>
  <si>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</si>
  <si>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</si>
  <si>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</si>
  <si>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</si>
  <si>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</si>
  <si>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</si>
  <si>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</si>
  <si>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</si>
  <si>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</si>
  <si>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</si>
  <si>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</si>
  <si>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</si>
  <si>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</si>
  <si>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</si>
  <si>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</si>
  <si>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</si>
  <si>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</si>
  <si>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</si>
  <si>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</si>
  <si>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</si>
  <si>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</si>
  <si>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</si>
  <si>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</si>
  <si>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</si>
  <si>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</si>
  <si>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</si>
  <si>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</si>
  <si>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</si>
  <si>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</si>
  <si>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</si>
  <si>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</si>
  <si>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</si>
  <si>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</si>
  <si>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</si>
  <si>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</si>
  <si>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</si>
  <si>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</si>
  <si>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</si>
  <si>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</si>
  <si>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</si>
  <si>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</si>
  <si>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</si>
  <si>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</si>
  <si>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</si>
  <si>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</si>
  <si>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</si>
  <si>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</si>
  <si>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</si>
  <si>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</si>
  <si>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</si>
  <si>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</si>
  <si>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</si>
  <si>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</si>
  <si>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</si>
  <si>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</si>
  <si>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</si>
  <si>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</si>
  <si>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</si>
  <si>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</si>
  <si>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</si>
  <si>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</si>
  <si>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</si>
  <si>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</si>
  <si>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</si>
  <si>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</si>
  <si>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</si>
  <si>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</si>
  <si>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</si>
  <si>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</si>
  <si>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</si>
  <si>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</si>
  <si>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</si>
  <si>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</si>
  <si>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</si>
  <si>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</si>
  <si>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</si>
  <si>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</si>
  <si>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</si>
  <si>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</si>
  <si>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</si>
  <si>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</si>
  <si>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</si>
  <si>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</si>
  <si>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</si>
  <si>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</si>
  <si>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</si>
  <si>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</si>
  <si>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</si>
  <si>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</si>
  <si>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</si>
  <si>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</si>
  <si>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</si>
  <si>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</si>
  <si>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</si>
  <si>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</si>
  <si>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</si>
  <si>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</si>
  <si>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</si>
  <si>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</si>
  <si>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</si>
  <si>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</si>
  <si>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</si>
  <si>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</si>
  <si>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</si>
  <si>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</si>
  <si>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</si>
  <si>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</si>
  <si>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</si>
  <si>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</si>
  <si>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</si>
  <si>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</si>
  <si>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</si>
  <si>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</si>
  <si>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</si>
  <si>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</si>
  <si>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</si>
  <si>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</si>
  <si>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</si>
  <si>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</si>
  <si>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</si>
  <si>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</si>
  <si>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</si>
  <si>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</si>
  <si>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</si>
  <si>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</si>
  <si>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</si>
  <si>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</si>
  <si>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</si>
  <si>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</si>
  <si>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</si>
  <si>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</si>
  <si>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</si>
  <si>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</si>
  <si>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</si>
  <si>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</si>
  <si>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</si>
  <si>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</si>
  <si>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</si>
  <si>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</si>
  <si>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</si>
  <si>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</si>
  <si>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</si>
  <si>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</si>
  <si>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</si>
  <si>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</si>
  <si>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</si>
  <si>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</si>
  <si>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</si>
  <si>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</si>
  <si>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</si>
  <si>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</si>
  <si>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</si>
  <si>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</si>
  <si>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</si>
  <si>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</si>
  <si>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</si>
  <si>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</si>
  <si>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</si>
  <si>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</si>
  <si>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</si>
  <si>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</si>
  <si>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</si>
  <si>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</si>
  <si>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</si>
  <si>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</si>
  <si>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</si>
  <si>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</si>
  <si>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</si>
  <si>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</si>
  <si>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</si>
  <si>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</si>
  <si>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</si>
  <si>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</si>
  <si>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</si>
  <si>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</si>
  <si>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</si>
  <si>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</si>
  <si>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</si>
  <si>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</si>
  <si>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</si>
  <si>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</si>
  <si>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</si>
  <si>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</si>
  <si>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</si>
  <si>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</si>
  <si>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</si>
  <si>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</si>
  <si>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</si>
  <si>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</si>
  <si>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</si>
  <si>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</si>
  <si>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</si>
  <si>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</si>
  <si>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</si>
  <si>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</si>
  <si>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</si>
  <si>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</si>
  <si>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</si>
  <si>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</si>
  <si>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</si>
  <si>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</si>
  <si>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</si>
  <si>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</si>
  <si>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</si>
  <si>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</si>
  <si>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</si>
  <si>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</si>
  <si>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</si>
  <si>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</si>
  <si>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</si>
  <si>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</si>
  <si>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</si>
  <si>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</si>
  <si>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</si>
  <si>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</si>
  <si>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</si>
  <si>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</si>
  <si>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</si>
  <si>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</si>
  <si>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</si>
  <si>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</si>
  <si>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</si>
  <si>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</si>
  <si>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</si>
  <si>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</si>
  <si>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</si>
  <si>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</si>
  <si>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</si>
  <si>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</si>
  <si>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</si>
  <si>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</si>
  <si>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</si>
  <si>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</si>
  <si>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</si>
  <si>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</si>
  <si>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</si>
  <si>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</si>
  <si>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</si>
  <si>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</si>
  <si>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</si>
  <si>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</si>
  <si>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</si>
  <si>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</si>
  <si>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</si>
  <si>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</si>
  <si>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</si>
  <si>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</si>
  <si>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</si>
  <si>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</si>
  <si>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</si>
  <si>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</si>
  <si>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</si>
  <si>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</si>
  <si>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</si>
  <si>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</si>
  <si>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</si>
  <si>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</si>
  <si>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</si>
  <si>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</si>
  <si>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</si>
  <si>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</si>
  <si>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</si>
  <si>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</si>
  <si>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</si>
  <si>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</si>
  <si>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</si>
  <si>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</si>
  <si>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</si>
  <si>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</si>
  <si>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</si>
  <si>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</si>
  <si>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</si>
  <si>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</si>
  <si>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</si>
  <si>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</si>
  <si>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</si>
  <si>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</si>
  <si>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</si>
  <si>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</si>
  <si>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</si>
  <si>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</si>
  <si>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</si>
  <si>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</si>
  <si>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</si>
  <si>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</si>
  <si>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</si>
  <si>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</si>
  <si>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</si>
  <si>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</si>
  <si>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</si>
  <si>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</si>
  <si>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</si>
  <si>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</si>
  <si>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</si>
  <si>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</si>
  <si>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</si>
  <si>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</si>
  <si>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</si>
  <si>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</si>
  <si>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</si>
  <si>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</si>
  <si>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</si>
  <si>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</si>
  <si>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</si>
  <si>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</si>
  <si>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</si>
  <si>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</si>
  <si>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</si>
  <si>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</si>
  <si>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</si>
  <si>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</si>
  <si>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</si>
  <si>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</si>
  <si>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</si>
  <si>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</si>
  <si>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</si>
  <si>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</si>
  <si>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</si>
  <si>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</si>
  <si>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</si>
  <si>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</si>
  <si>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</si>
  <si>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</si>
  <si>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</si>
  <si>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</si>
  <si>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</si>
  <si>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</si>
  <si>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</si>
  <si>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</si>
  <si>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</si>
  <si>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</si>
  <si>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</si>
  <si>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</si>
  <si>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</si>
  <si>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</si>
  <si>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</si>
  <si>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</si>
  <si>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</si>
  <si>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</si>
  <si>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</si>
  <si>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</si>
  <si>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</si>
  <si>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</si>
  <si>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</si>
  <si>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</si>
  <si>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</si>
  <si>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</si>
  <si>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</si>
  <si>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</si>
  <si>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</si>
  <si>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</si>
  <si>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</si>
  <si>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</si>
  <si>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</si>
  <si>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</si>
  <si>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</si>
  <si>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</si>
  <si>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</si>
  <si>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</si>
  <si>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</si>
  <si>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</si>
  <si>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</si>
  <si>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</si>
  <si>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</si>
  <si>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</si>
  <si>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</si>
  <si>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</si>
  <si>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</si>
  <si>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</si>
  <si>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</si>
  <si>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</si>
  <si>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</si>
  <si>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</si>
  <si>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</si>
  <si>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</si>
  <si>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</si>
  <si>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</si>
  <si>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</si>
  <si>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</si>
  <si>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</si>
  <si>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</si>
  <si>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</si>
  <si>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</si>
  <si>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</si>
  <si>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</si>
  <si>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</si>
  <si>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</si>
  <si>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</si>
  <si>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</si>
  <si>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</si>
  <si>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</si>
  <si>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</si>
  <si>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</si>
  <si>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</si>
  <si>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</si>
  <si>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</si>
  <si>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</si>
  <si>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</si>
  <si>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</si>
  <si>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</si>
  <si>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</si>
  <si>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</si>
  <si>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</si>
  <si>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</si>
  <si>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</si>
  <si>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</si>
  <si>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</si>
  <si>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</si>
  <si>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</si>
  <si>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</si>
  <si>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</si>
  <si>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</si>
  <si>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</si>
  <si>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</si>
  <si>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</si>
  <si>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</si>
  <si>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</si>
  <si>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</si>
  <si>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</si>
  <si>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</si>
  <si>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</si>
  <si>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</si>
  <si>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</si>
  <si>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</si>
  <si>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</si>
  <si>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</si>
  <si>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</si>
  <si>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</si>
  <si>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</si>
  <si>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</si>
  <si>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</si>
  <si>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</si>
  <si>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</si>
  <si>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</si>
  <si>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</si>
  <si>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</si>
  <si>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</si>
  <si>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</si>
  <si>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</si>
  <si>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</si>
  <si>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</si>
  <si>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</si>
  <si>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</si>
  <si>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</si>
  <si>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</si>
  <si>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</si>
  <si>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</si>
  <si>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</si>
  <si>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</si>
  <si>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</si>
  <si>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</si>
  <si>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</si>
  <si>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</si>
  <si>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</si>
  <si>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</si>
  <si>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</si>
  <si>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</si>
  <si>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</si>
  <si>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</si>
  <si>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</si>
  <si>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</si>
  <si>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</si>
  <si>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</si>
  <si>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</si>
  <si>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</si>
  <si>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</si>
  <si>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</si>
  <si>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</si>
  <si>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</si>
  <si>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</si>
  <si>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</si>
  <si>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</si>
  <si>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</si>
  <si>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</si>
  <si>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</si>
  <si>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</si>
  <si>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</si>
  <si>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</si>
  <si>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</si>
  <si>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</si>
  <si>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</si>
  <si>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</si>
  <si>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</si>
  <si>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</si>
  <si>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</si>
  <si>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</si>
  <si>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</si>
  <si>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</si>
  <si>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</si>
  <si>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</si>
  <si>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</si>
  <si>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</si>
  <si>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</si>
  <si>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</si>
  <si>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</si>
  <si>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</si>
  <si>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</si>
  <si>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</si>
  <si>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</si>
  <si>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</si>
  <si>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</si>
  <si>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</si>
  <si>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</si>
  <si>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</si>
  <si>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</si>
  <si>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</si>
  <si>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</si>
  <si>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</si>
  <si>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</si>
  <si>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</si>
  <si>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</si>
  <si>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</si>
  <si>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</si>
  <si>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</si>
  <si>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</si>
  <si>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</si>
  <si>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</si>
  <si>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</si>
  <si>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</si>
  <si>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</si>
  <si>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</si>
  <si>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</si>
  <si>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</si>
  <si>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</si>
  <si>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</si>
  <si>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</si>
  <si>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</si>
  <si>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</si>
  <si>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</si>
  <si>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</si>
  <si>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</si>
  <si>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</si>
  <si>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</si>
  <si>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</si>
  <si>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</si>
  <si>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</si>
  <si>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</si>
  <si>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</si>
  <si>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</si>
  <si>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</si>
  <si>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</si>
  <si>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</si>
  <si>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</si>
  <si>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</si>
  <si>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</si>
  <si>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</si>
  <si>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</si>
  <si>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</si>
  <si>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</si>
  <si>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</si>
  <si>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</si>
  <si>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</si>
  <si>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</si>
  <si>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</si>
  <si>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</si>
  <si>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</si>
  <si>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</si>
  <si>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</si>
  <si>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</si>
  <si>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</si>
  <si>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</si>
  <si>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</si>
  <si>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</si>
  <si>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</si>
  <si>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</si>
  <si>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</si>
  <si>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</si>
  <si>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</si>
  <si>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</si>
  <si>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</si>
  <si>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</si>
  <si>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</si>
  <si>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</si>
  <si>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</si>
  <si>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</si>
  <si>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</si>
  <si>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</si>
  <si>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</si>
  <si>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</si>
  <si>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</si>
  <si>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</si>
  <si>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</si>
  <si>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</si>
  <si>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</si>
  <si>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</si>
  <si>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</si>
  <si>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</si>
  <si>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</si>
  <si>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</si>
  <si>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</si>
  <si>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</si>
  <si>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</si>
  <si>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</si>
  <si>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</si>
  <si>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</si>
  <si>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</si>
  <si>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</si>
  <si>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</si>
  <si>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</si>
  <si>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</si>
  <si>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</si>
  <si>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</si>
  <si>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</si>
  <si>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</si>
  <si>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</si>
  <si>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</si>
  <si>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</si>
  <si>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</si>
  <si>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</si>
  <si>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</si>
  <si>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</si>
  <si>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</si>
  <si>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</si>
  <si>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</si>
  <si>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</si>
  <si>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</si>
  <si>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</si>
  <si>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</si>
  <si>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</si>
  <si>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</si>
  <si>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</si>
  <si>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</si>
  <si>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</si>
  <si>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</si>
  <si>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</si>
  <si>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</si>
  <si>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</si>
  <si>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</si>
  <si>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</si>
  <si>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</si>
  <si>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</si>
  <si>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</si>
  <si>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</si>
  <si>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</si>
  <si>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</si>
  <si>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</si>
  <si>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</si>
  <si>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</si>
  <si>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</si>
  <si>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</si>
  <si>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</si>
  <si>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</si>
  <si>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</si>
  <si>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</si>
  <si>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</si>
  <si>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</si>
  <si>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</si>
  <si>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</si>
  <si>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</si>
  <si>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</si>
  <si>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</si>
  <si>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</si>
  <si>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</si>
  <si>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</si>
  <si>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</si>
  <si>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</si>
  <si>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</si>
  <si>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</si>
  <si>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</si>
  <si>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</si>
  <si>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</si>
  <si>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</si>
  <si>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</si>
  <si>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</si>
  <si>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</si>
  <si>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</si>
  <si>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</si>
  <si>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</si>
  <si>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</si>
  <si>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</si>
  <si>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</si>
  <si>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</si>
  <si>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</si>
  <si>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</si>
  <si>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</si>
  <si>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</si>
  <si>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</si>
  <si>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</si>
  <si>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</si>
  <si>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</si>
  <si>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</si>
  <si>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</si>
  <si>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</si>
  <si>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</si>
  <si>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</si>
  <si>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</si>
  <si>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</si>
  <si>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</si>
  <si>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</si>
  <si>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</si>
  <si>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</si>
  <si>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</si>
  <si>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</si>
  <si>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</si>
  <si>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</si>
  <si>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</si>
  <si>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</si>
  <si>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</si>
  <si>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</si>
  <si>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</si>
  <si>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</si>
  <si>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</si>
  <si>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</si>
  <si>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</si>
  <si>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</si>
  <si>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</si>
  <si>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</si>
  <si>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</si>
  <si>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</si>
  <si>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</si>
  <si>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</si>
  <si>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</si>
  <si>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</si>
  <si>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</si>
  <si>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</si>
  <si>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</si>
  <si>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</si>
  <si>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</si>
  <si>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</si>
  <si>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</si>
  <si>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</si>
  <si>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</si>
  <si>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</si>
  <si>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</si>
  <si>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</si>
  <si>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</si>
  <si>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</si>
  <si>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</si>
  <si>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</si>
  <si>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</si>
  <si>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</si>
  <si>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</si>
  <si>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</si>
  <si>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</si>
  <si>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</si>
  <si>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</si>
  <si>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</si>
  <si>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</si>
  <si>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</si>
  <si>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</si>
  <si>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</si>
  <si>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</si>
  <si>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</si>
  <si>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</si>
  <si>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</si>
  <si>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</si>
  <si>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</si>
  <si>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</si>
  <si>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</si>
  <si>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</si>
  <si>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</si>
  <si>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</si>
  <si>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</si>
  <si>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</si>
  <si>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</si>
  <si>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</si>
  <si>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</si>
  <si>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</si>
  <si>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</si>
  <si>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</si>
  <si>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</si>
  <si>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</si>
  <si>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</si>
  <si>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</si>
  <si>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</si>
  <si>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</si>
  <si>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</si>
  <si>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</si>
  <si>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</si>
  <si>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</si>
  <si>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</si>
  <si>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</si>
  <si>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</si>
  <si>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</si>
  <si>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</si>
  <si>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</si>
  <si>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</si>
  <si>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</si>
  <si>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</si>
  <si>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</si>
  <si>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</si>
  <si>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</si>
  <si>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</si>
  <si>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</si>
  <si>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</si>
  <si>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</si>
  <si>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</si>
  <si>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</si>
  <si>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</si>
  <si>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</si>
  <si>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</si>
  <si>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</si>
  <si>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</si>
  <si>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</si>
  <si>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</si>
  <si>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</si>
  <si>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</si>
  <si>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</si>
  <si>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</si>
  <si>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</si>
  <si>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</si>
  <si>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</si>
  <si>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</si>
  <si>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</si>
  <si>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</si>
  <si>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</si>
  <si>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</si>
  <si>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</si>
  <si>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</si>
  <si>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</si>
  <si>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</si>
  <si>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</si>
  <si>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</si>
  <si>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</si>
  <si>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</si>
  <si>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</si>
  <si>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</si>
  <si>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</si>
  <si>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</si>
  <si>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</si>
  <si>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</si>
  <si>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</si>
  <si>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</si>
  <si>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</si>
  <si>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</si>
  <si>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</si>
  <si>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</si>
  <si>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</si>
  <si>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</si>
  <si>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</si>
  <si>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</si>
  <si>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</si>
  <si>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</si>
  <si>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</si>
  <si>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</si>
  <si>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</si>
  <si>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</si>
  <si>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</si>
  <si>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</si>
  <si>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</si>
  <si>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</si>
  <si>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</si>
  <si>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</si>
  <si>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</si>
  <si>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</si>
  <si>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</si>
  <si>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</si>
  <si>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</si>
  <si>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</si>
  <si>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</si>
  <si>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</si>
  <si>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</si>
  <si>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</si>
  <si>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</si>
  <si>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</si>
  <si>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</si>
  <si>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</si>
  <si>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</si>
  <si>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</si>
  <si>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</si>
  <si>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</si>
  <si>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</si>
  <si>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</si>
  <si>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</si>
  <si>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</si>
  <si>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</si>
  <si>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</si>
  <si>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</si>
  <si>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</si>
  <si>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</si>
  <si>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</si>
  <si>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</si>
  <si>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</si>
  <si>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</si>
  <si>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</si>
  <si>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</si>
  <si>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</si>
  <si>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</si>
  <si>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</si>
  <si>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</si>
  <si>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</si>
  <si>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</si>
  <si>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</si>
  <si>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</si>
  <si>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</si>
  <si>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</si>
  <si>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</si>
  <si>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</si>
  <si>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</si>
  <si>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</si>
  <si>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</si>
  <si>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</si>
  <si>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</si>
  <si>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</si>
  <si>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</si>
  <si>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</si>
  <si>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</si>
  <si>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</si>
  <si>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</si>
  <si>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</si>
  <si>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</si>
  <si>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</si>
  <si>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</si>
  <si>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</si>
  <si>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</si>
  <si>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</si>
  <si>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</si>
  <si>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</si>
  <si>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</si>
  <si>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</si>
  <si>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</si>
  <si>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</si>
  <si>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</si>
  <si>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</si>
  <si>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</si>
  <si>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</si>
  <si>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</si>
  <si>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</si>
  <si>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</si>
  <si>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</si>
  <si>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</si>
  <si>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</si>
  <si>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</si>
  <si>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</si>
  <si>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</si>
  <si>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</si>
  <si>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</si>
  <si>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</si>
  <si>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</si>
  <si>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</si>
  <si>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</si>
  <si>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</si>
  <si>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</si>
  <si>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</si>
  <si>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</si>
  <si>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</si>
  <si>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</si>
  <si>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</si>
  <si>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</si>
  <si>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</si>
  <si>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</si>
  <si>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</si>
  <si>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</si>
  <si>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</si>
  <si>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</si>
  <si>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</si>
  <si>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</si>
  <si>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</si>
  <si>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</si>
  <si>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</si>
  <si>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</si>
  <si>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</si>
  <si>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</si>
  <si>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</si>
  <si>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</si>
  <si>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</si>
  <si>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</si>
  <si>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</si>
  <si>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</si>
  <si>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</si>
  <si>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</si>
  <si>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</si>
  <si>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</si>
  <si>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</si>
  <si>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</si>
  <si>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</si>
  <si>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</si>
  <si>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</si>
  <si>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</si>
  <si>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</si>
  <si>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</si>
  <si>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</si>
  <si>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</si>
  <si>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</si>
  <si>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</si>
  <si>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</si>
  <si>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</si>
  <si>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</si>
  <si>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</si>
  <si>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</si>
  <si>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</si>
  <si>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</si>
  <si>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</si>
  <si>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</si>
  <si>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</si>
  <si>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</si>
  <si>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</si>
  <si>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</si>
  <si>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</si>
  <si>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</si>
  <si>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</si>
  <si>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</si>
  <si>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</si>
  <si>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</si>
  <si>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</si>
  <si>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</si>
  <si>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</si>
  <si>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</si>
  <si>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</si>
  <si>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</si>
  <si>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</si>
  <si>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</si>
  <si>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</si>
  <si>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</si>
  <si>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</si>
  <si>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</si>
  <si>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</si>
  <si>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</si>
  <si>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</si>
  <si>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</si>
  <si>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</si>
  <si>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</si>
  <si>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</si>
  <si>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</si>
  <si>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</si>
  <si>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</si>
  <si>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</si>
  <si>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</si>
  <si>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</si>
  <si>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</si>
  <si>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</si>
  <si>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</si>
  <si>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</si>
  <si>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</si>
  <si>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</si>
  <si>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</si>
  <si>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</si>
  <si>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</si>
  <si>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</si>
  <si>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</si>
  <si>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</si>
  <si>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</si>
  <si>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</si>
  <si>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</si>
  <si>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</si>
  <si>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</si>
  <si>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</si>
  <si>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</si>
  <si>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</si>
  <si>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</si>
  <si>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</si>
  <si>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</si>
  <si>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</si>
  <si>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</si>
  <si>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</si>
  <si>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</si>
  <si>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</si>
  <si>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</si>
  <si>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</si>
  <si>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</si>
  <si>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</si>
  <si>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</si>
  <si>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</si>
  <si>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</si>
  <si>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</si>
  <si>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</si>
  <si>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</si>
  <si>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</si>
  <si>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</si>
  <si>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</si>
  <si>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</si>
  <si>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</si>
  <si>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</si>
  <si>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</si>
  <si>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</si>
  <si>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</si>
  <si>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</si>
  <si>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</si>
  <si>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</si>
  <si>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</si>
  <si>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</si>
  <si>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</si>
  <si>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</si>
  <si>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</si>
  <si>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</si>
  <si>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</si>
  <si>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</si>
  <si>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</si>
  <si>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</si>
  <si>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</si>
  <si>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</si>
  <si>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</si>
  <si>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</si>
  <si>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</si>
  <si>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</si>
  <si>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</si>
  <si>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</si>
  <si>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</si>
  <si>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</si>
  <si>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</si>
  <si>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</si>
  <si>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</si>
  <si>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</si>
  <si>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</si>
  <si>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</si>
  <si>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</si>
  <si>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</si>
  <si>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</si>
  <si>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</si>
  <si>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</si>
  <si>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</si>
  <si>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</si>
  <si>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</si>
  <si>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</si>
  <si>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</si>
  <si>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</si>
  <si>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</si>
  <si>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</si>
  <si>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</si>
  <si>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</si>
  <si>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</si>
  <si>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</si>
  <si>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</si>
  <si>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</si>
  <si>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</si>
  <si>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</si>
  <si>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</si>
  <si>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</si>
  <si>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</si>
  <si>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</si>
  <si>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</si>
  <si>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</si>
  <si>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</si>
  <si>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</si>
  <si>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</si>
  <si>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</si>
  <si>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</si>
  <si>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</si>
  <si>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</si>
  <si>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</si>
  <si>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</si>
  <si>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</si>
  <si>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</si>
  <si>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</si>
  <si>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</si>
  <si>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</si>
  <si>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</si>
  <si>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</si>
  <si>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</si>
  <si>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</si>
  <si>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</si>
  <si>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</si>
  <si>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</si>
  <si>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</si>
  <si>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</si>
  <si>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</si>
  <si>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</si>
  <si>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</si>
  <si>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</si>
  <si>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</si>
  <si>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</si>
  <si>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</si>
  <si>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</si>
  <si>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</si>
  <si>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</si>
  <si>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</si>
  <si>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</si>
  <si>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</si>
  <si>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</si>
  <si>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</si>
  <si>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</si>
  <si>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</si>
  <si>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</si>
  <si>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</si>
  <si>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</si>
  <si>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</si>
  <si>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</si>
  <si>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</si>
  <si>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</si>
  <si>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</si>
  <si>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</si>
  <si>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</si>
  <si>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</si>
  <si>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</si>
  <si>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</si>
  <si>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</si>
  <si>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</si>
  <si>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</si>
  <si>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</si>
  <si>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</si>
  <si>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</si>
  <si>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</si>
  <si>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</si>
  <si>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</si>
  <si>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</si>
  <si>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</si>
  <si>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</si>
  <si>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</si>
  <si>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</si>
  <si>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</si>
  <si>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</si>
  <si>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</si>
  <si>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</si>
  <si>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</si>
  <si>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</si>
  <si>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</si>
  <si>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</si>
  <si>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</si>
  <si>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</si>
  <si>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</si>
  <si>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</si>
  <si>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</si>
  <si>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</si>
  <si>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</si>
  <si>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</si>
  <si>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</si>
  <si>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</si>
  <si>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</si>
  <si>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</si>
  <si>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</si>
  <si>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</si>
  <si>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</si>
  <si>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</si>
  <si>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</si>
  <si>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</si>
  <si>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</si>
  <si>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</si>
  <si>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</si>
  <si>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</si>
  <si>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</si>
  <si>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</si>
  <si>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</si>
  <si>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</si>
  <si>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</si>
  <si>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</si>
  <si>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</si>
  <si>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</si>
  <si>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</si>
  <si>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</si>
  <si>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</si>
  <si>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</si>
  <si>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</si>
  <si>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</si>
  <si>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</si>
  <si>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</si>
  <si>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</si>
  <si>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</si>
  <si>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</si>
  <si>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</si>
  <si>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</si>
  <si>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</si>
  <si>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</si>
  <si>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</si>
  <si>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</si>
  <si>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</si>
  <si>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</si>
  <si>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</si>
  <si>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</si>
  <si>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</si>
  <si>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</si>
  <si>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</si>
  <si>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</si>
  <si>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</si>
  <si>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</si>
  <si>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</si>
  <si>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</si>
  <si>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</si>
  <si>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</si>
  <si>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</si>
  <si>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</si>
  <si>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</si>
  <si>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</si>
  <si>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</si>
  <si>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</si>
  <si>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</si>
  <si>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</si>
  <si>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</si>
  <si>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</si>
  <si>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</si>
  <si>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</si>
  <si>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</si>
  <si>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</si>
  <si>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</si>
  <si>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</si>
  <si>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</si>
  <si>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</si>
  <si>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</si>
  <si>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</si>
  <si>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</si>
  <si>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</si>
  <si>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</si>
  <si>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</si>
  <si>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</si>
  <si>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</si>
  <si>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</si>
  <si>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</si>
  <si>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</si>
  <si>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</si>
  <si>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</si>
  <si>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</si>
  <si>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</si>
  <si>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</si>
  <si>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</si>
  <si>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</si>
  <si>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</si>
  <si>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</si>
  <si>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</si>
  <si>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</si>
  <si>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</si>
  <si>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</si>
  <si>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</si>
  <si>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</si>
  <si>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</si>
  <si>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</si>
  <si>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</si>
  <si>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</si>
  <si>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</si>
  <si>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</si>
  <si>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</si>
  <si>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</si>
  <si>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</si>
  <si>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</si>
  <si>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</si>
  <si>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</si>
  <si>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</si>
  <si>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</si>
  <si>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</si>
  <si>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</si>
  <si>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</si>
  <si>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</si>
  <si>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</si>
  <si>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</si>
  <si>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</si>
  <si>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</si>
  <si>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</si>
  <si>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</si>
  <si>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</si>
  <si>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</si>
  <si>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</si>
  <si>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</si>
  <si>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</si>
  <si>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</si>
  <si>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</si>
  <si>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</si>
  <si>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</si>
  <si>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</si>
  <si>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</si>
  <si>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</si>
  <si>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</si>
  <si>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</si>
  <si>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</si>
  <si>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</si>
  <si>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</si>
  <si>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</si>
  <si>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</si>
  <si>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</si>
  <si>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</si>
  <si>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</si>
  <si>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</si>
  <si>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</si>
  <si>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</si>
  <si>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</si>
  <si>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</si>
  <si>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</si>
  <si>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</si>
  <si>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</si>
  <si>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</si>
  <si>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</si>
  <si>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</si>
  <si>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</si>
  <si>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</si>
  <si>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</si>
  <si>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</si>
  <si>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</si>
  <si>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</si>
  <si>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</si>
  <si>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</si>
  <si>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</si>
  <si>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</si>
  <si>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</si>
  <si>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</si>
  <si>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</si>
  <si>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</si>
  <si>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</si>
  <si>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</si>
  <si>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</si>
  <si>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</si>
  <si>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</si>
  <si>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</si>
  <si>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</si>
  <si>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</si>
  <si>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</si>
  <si>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</si>
  <si>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</si>
  <si>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</si>
  <si>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</si>
  <si>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</si>
  <si>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</si>
  <si>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</si>
  <si>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</si>
  <si>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</si>
  <si>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</si>
  <si>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</si>
  <si>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</si>
  <si>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</si>
  <si>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</si>
  <si>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</si>
  <si>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</si>
  <si>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</si>
  <si>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</si>
  <si>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</si>
  <si>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</si>
  <si>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</si>
  <si>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</si>
  <si>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</si>
  <si>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</si>
  <si>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</si>
  <si>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</si>
  <si>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</si>
  <si>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</si>
  <si>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</si>
  <si>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</si>
  <si>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</si>
  <si>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</si>
  <si>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</si>
  <si>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</si>
  <si>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</si>
  <si>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</si>
  <si>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</si>
  <si>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</si>
  <si>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</si>
  <si>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</si>
  <si>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</si>
  <si>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</si>
  <si>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</si>
  <si>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</si>
  <si>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</si>
  <si>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</si>
  <si>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</si>
  <si>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</si>
  <si>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</si>
  <si>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</si>
  <si>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</si>
  <si>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</si>
  <si>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</si>
  <si>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</si>
  <si>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</si>
  <si>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</si>
  <si>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</si>
  <si>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</si>
  <si>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</si>
  <si>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</si>
  <si>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</si>
  <si>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</si>
  <si>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</si>
  <si>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</si>
  <si>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</si>
  <si>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</si>
  <si>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</si>
  <si>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</si>
  <si>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</si>
  <si>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</si>
  <si>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</si>
  <si>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</si>
  <si>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</si>
  <si>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</si>
  <si>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</si>
  <si>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</si>
  <si>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</si>
  <si>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</si>
  <si>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</si>
  <si>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</si>
  <si>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</si>
  <si>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</si>
  <si>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</si>
  <si>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</si>
  <si>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</si>
  <si>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</si>
  <si>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</si>
  <si>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</si>
  <si>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</si>
  <si>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</si>
  <si>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</si>
  <si>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</si>
  <si>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</si>
  <si>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</si>
  <si>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</si>
  <si>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</si>
  <si>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</si>
  <si>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</si>
  <si>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</si>
  <si>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</si>
  <si>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</si>
  <si>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</si>
  <si>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</si>
  <si>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</si>
  <si>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</si>
  <si>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</si>
  <si>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</si>
  <si>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</si>
  <si>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</si>
  <si>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</si>
  <si>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</si>
  <si>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</si>
  <si>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</si>
  <si>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</si>
  <si>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</si>
  <si>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</si>
  <si>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</si>
  <si>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</si>
  <si>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</si>
  <si>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</si>
  <si>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</si>
  <si>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</si>
  <si>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</si>
  <si>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</si>
  <si>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</si>
  <si>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</si>
  <si>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</si>
  <si>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</si>
  <si>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</si>
  <si>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</si>
  <si>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</si>
  <si>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</si>
  <si>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</si>
  <si>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</si>
  <si>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</si>
  <si>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</si>
  <si>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</si>
  <si>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</si>
  <si>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</si>
  <si>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</si>
  <si>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</si>
  <si>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</si>
  <si>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</si>
  <si>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</si>
  <si>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</si>
  <si>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</si>
  <si>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</si>
  <si>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</si>
  <si>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</si>
  <si>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</si>
  <si>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</si>
  <si>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</si>
  <si>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</si>
  <si>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</si>
  <si>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</si>
  <si>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</si>
  <si>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</si>
  <si>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</si>
  <si>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</si>
  <si>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</si>
  <si>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</si>
  <si>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</si>
  <si>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</si>
  <si>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</si>
  <si>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</si>
  <si>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</si>
  <si>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</si>
  <si>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</si>
  <si>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</si>
  <si>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</si>
  <si>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</si>
  <si>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</si>
  <si>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</si>
  <si>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</si>
  <si>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</si>
  <si>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</si>
  <si>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</si>
  <si>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</si>
  <si>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</si>
  <si>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</si>
  <si>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</si>
  <si>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</si>
  <si>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</si>
  <si>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</si>
  <si>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</si>
  <si>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</si>
  <si>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</si>
  <si>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</si>
  <si>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</si>
  <si>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</si>
  <si>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</si>
  <si>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</si>
  <si>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</si>
  <si>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</si>
  <si>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</si>
  <si>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</si>
  <si>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</si>
  <si>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</si>
  <si>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</si>
  <si>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</si>
  <si>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</si>
  <si>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</si>
  <si>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</si>
  <si>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</si>
  <si>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</si>
  <si>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</si>
  <si>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</si>
  <si>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</si>
  <si>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</si>
  <si>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</si>
  <si>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</si>
  <si>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</si>
  <si>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</si>
  <si>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</si>
  <si>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</si>
  <si>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</si>
  <si>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</si>
  <si>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</si>
  <si>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</si>
  <si>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</si>
  <si>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</si>
  <si>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</si>
  <si>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</si>
  <si>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</si>
  <si>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</si>
  <si>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</si>
  <si>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</si>
  <si>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</si>
  <si>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</si>
  <si>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</si>
  <si>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</si>
  <si>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</si>
  <si>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</si>
  <si>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</si>
  <si>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</si>
  <si>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</si>
  <si>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</si>
  <si>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</si>
  <si>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</si>
  <si>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</si>
  <si>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</si>
  <si>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</si>
  <si>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</si>
  <si>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</si>
  <si>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</si>
  <si>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</si>
  <si>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</si>
  <si>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</si>
  <si>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</si>
  <si>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</si>
  <si>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</si>
  <si>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</si>
  <si>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</si>
  <si>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</si>
  <si>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</si>
  <si>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</si>
  <si>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</si>
  <si>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</si>
  <si>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</si>
  <si>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</si>
  <si>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</si>
  <si>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</si>
  <si>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</si>
  <si>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</si>
  <si>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</si>
  <si>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</si>
  <si>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</si>
  <si>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</si>
  <si>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</si>
  <si>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</si>
  <si>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</si>
  <si>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</si>
  <si>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</si>
  <si>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</si>
  <si>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</si>
  <si>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</si>
  <si>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</si>
  <si>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</si>
  <si>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</si>
  <si>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</si>
  <si>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</si>
  <si>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</si>
  <si>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</si>
  <si>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</si>
  <si>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</si>
  <si>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</si>
  <si>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</si>
  <si>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</si>
  <si>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</si>
  <si>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</si>
  <si>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</si>
  <si>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</si>
  <si>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</si>
  <si>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</si>
  <si>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</si>
  <si>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</si>
  <si>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</si>
  <si>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</si>
  <si>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</si>
  <si>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</si>
  <si>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</si>
  <si>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</si>
  <si>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</si>
  <si>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</si>
  <si>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</si>
  <si>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</si>
  <si>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</si>
  <si>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</si>
  <si>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</si>
  <si>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</si>
  <si>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</si>
  <si>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</si>
  <si>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</si>
  <si>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</si>
  <si>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</si>
  <si>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</si>
  <si>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</si>
  <si>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</si>
  <si>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</si>
  <si>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</si>
  <si>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</si>
  <si>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</si>
  <si>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</si>
  <si>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</si>
  <si>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</si>
  <si>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</si>
  <si>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</si>
  <si>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</si>
  <si>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</si>
  <si>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</si>
  <si>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</si>
  <si>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</si>
  <si>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</si>
  <si>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</si>
  <si>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</si>
  <si>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</si>
  <si>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</si>
  <si>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</si>
  <si>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</si>
  <si>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</si>
  <si>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</si>
  <si>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</si>
  <si>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</si>
  <si>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</si>
  <si>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</si>
  <si>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</si>
  <si>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</si>
  <si>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</si>
  <si>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</si>
  <si>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</si>
  <si>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</si>
  <si>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</si>
  <si>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</si>
  <si>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</si>
  <si>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</si>
  <si>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</si>
  <si>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</si>
  <si>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</si>
  <si>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</si>
  <si>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</si>
  <si>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</si>
  <si>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</si>
  <si>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</si>
  <si>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</si>
  <si>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</si>
  <si>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</si>
  <si>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</si>
  <si>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</si>
  <si>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</si>
  <si>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</si>
  <si>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</si>
  <si>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</si>
  <si>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</si>
  <si>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</si>
  <si>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</si>
  <si>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</si>
  <si>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</si>
  <si>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</si>
  <si>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</si>
  <si>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</si>
  <si>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</si>
  <si>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</si>
  <si>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</si>
  <si>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</si>
  <si>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</si>
  <si>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</si>
  <si>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</si>
  <si>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</si>
  <si>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</si>
  <si>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</si>
  <si>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</si>
  <si>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</si>
  <si>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</si>
  <si>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</si>
  <si>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</si>
  <si>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</si>
  <si>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</si>
  <si>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</si>
  <si>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</si>
  <si>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</si>
  <si>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</si>
  <si>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</si>
  <si>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</si>
  <si>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</si>
  <si>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</si>
  <si>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</si>
  <si>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</si>
  <si>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</si>
  <si>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</si>
  <si>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</si>
  <si>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</si>
  <si>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</si>
  <si>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</si>
  <si>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</si>
  <si>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</si>
  <si>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</si>
  <si>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</si>
  <si>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</si>
  <si>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</si>
  <si>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</si>
  <si>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</si>
  <si>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</si>
  <si>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</si>
  <si>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</si>
  <si>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</si>
  <si>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</si>
  <si>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</si>
  <si>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</si>
  <si>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</si>
  <si>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</si>
  <si>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</si>
  <si>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</si>
  <si>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</si>
  <si>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</si>
  <si>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</si>
  <si>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</si>
  <si>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</si>
  <si>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</si>
  <si>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</si>
  <si>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</si>
  <si>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</si>
  <si>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</si>
  <si>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</si>
  <si>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</si>
  <si>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</si>
  <si>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</si>
  <si>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</si>
  <si>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</si>
  <si>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</si>
  <si>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</si>
  <si>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</si>
  <si>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</si>
  <si>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</si>
  <si>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</si>
  <si>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</si>
  <si>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</si>
  <si>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</si>
  <si>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</si>
  <si>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</si>
  <si>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</si>
  <si>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</si>
  <si>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</si>
  <si>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</si>
  <si>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</si>
  <si>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</si>
  <si>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</si>
  <si>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</si>
  <si>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</si>
  <si>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</si>
  <si>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</si>
  <si>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</si>
  <si>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</si>
  <si>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</si>
  <si>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</si>
  <si>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</si>
  <si>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</si>
  <si>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</si>
  <si>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</si>
  <si>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</si>
  <si>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</si>
  <si>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</si>
  <si>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</si>
  <si>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</si>
  <si>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</si>
  <si>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</si>
  <si>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</si>
  <si>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</si>
  <si>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</si>
  <si>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</si>
  <si>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</si>
  <si>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</si>
  <si>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</si>
  <si>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</si>
  <si>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</si>
  <si>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</si>
  <si>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</si>
  <si>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</si>
  <si>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</si>
  <si>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</si>
  <si>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</si>
  <si>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</si>
  <si>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</si>
  <si>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</si>
  <si>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</si>
  <si>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</si>
  <si>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</si>
  <si>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</si>
  <si>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</si>
  <si>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</si>
  <si>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</si>
  <si>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</si>
  <si>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</si>
  <si>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</si>
  <si>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</si>
  <si>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</si>
  <si>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</si>
  <si>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</si>
  <si>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</si>
  <si>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</si>
  <si>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</si>
  <si>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</si>
  <si>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</si>
  <si>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</si>
  <si>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</si>
  <si>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</si>
  <si>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</si>
  <si>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</si>
  <si>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</si>
  <si>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</si>
  <si>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</si>
  <si>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</si>
  <si>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</si>
  <si>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</si>
  <si>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</si>
  <si>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</si>
  <si>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</si>
  <si>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</si>
  <si>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</si>
  <si>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</si>
  <si>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</si>
  <si>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</si>
  <si>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</si>
  <si>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</si>
  <si>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</si>
  <si>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</si>
  <si>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</si>
  <si>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</si>
  <si>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</si>
  <si>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</si>
  <si>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</si>
  <si>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</si>
  <si>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</si>
  <si>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</si>
  <si>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</si>
  <si>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</si>
  <si>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</si>
  <si>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</si>
  <si>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</si>
  <si>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</si>
  <si>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</si>
  <si>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</si>
  <si>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</si>
  <si>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</si>
  <si>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</si>
  <si>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</si>
  <si>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</si>
  <si>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</si>
  <si>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</si>
  <si>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</si>
  <si>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</si>
  <si>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</si>
  <si>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</si>
  <si>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</si>
  <si>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</si>
  <si>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</si>
  <si>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</si>
  <si>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</si>
  <si>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</si>
  <si>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</si>
  <si>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</si>
  <si>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</si>
  <si>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</si>
  <si>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</si>
  <si>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</si>
  <si>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</si>
  <si>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</si>
  <si>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</si>
  <si>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</si>
  <si>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</si>
  <si>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</si>
  <si>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</si>
  <si>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</si>
  <si>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</si>
  <si>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</si>
  <si>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</si>
  <si>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</si>
  <si>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</si>
  <si>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</si>
  <si>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</si>
  <si>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</si>
  <si>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</si>
  <si>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</si>
  <si>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</si>
  <si>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</si>
  <si>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</si>
  <si>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</si>
  <si>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</si>
  <si>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</si>
  <si>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</si>
  <si>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</si>
  <si>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</si>
  <si>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</si>
  <si>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</si>
  <si>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</si>
  <si>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</si>
  <si>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</si>
  <si>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</si>
  <si>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</si>
  <si>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</si>
  <si>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</si>
  <si>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</si>
  <si>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</si>
  <si>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</si>
  <si>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</si>
  <si>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</si>
  <si>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</si>
  <si>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</si>
  <si>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</si>
  <si>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</si>
  <si>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</si>
  <si>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</si>
  <si>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</si>
  <si>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</si>
  <si>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</si>
  <si>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</si>
  <si>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</si>
  <si>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</si>
  <si>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</si>
  <si>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</si>
  <si>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</si>
  <si>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</si>
  <si>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</si>
  <si>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</si>
  <si>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</si>
  <si>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</si>
  <si>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</si>
  <si>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</si>
  <si>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</si>
  <si>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</si>
  <si>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</si>
  <si>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</si>
  <si>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</si>
  <si>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</si>
  <si>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</si>
  <si>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</si>
  <si>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</si>
  <si>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</si>
  <si>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</si>
  <si>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</si>
  <si>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</si>
  <si>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</si>
  <si>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</si>
  <si>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</si>
  <si>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</si>
  <si>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</si>
  <si>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</si>
  <si>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</si>
  <si>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</si>
  <si>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</si>
  <si>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</si>
  <si>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</si>
  <si>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</si>
  <si>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</si>
  <si>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</si>
  <si>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</si>
  <si>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</si>
  <si>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</si>
  <si>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</si>
  <si>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</si>
  <si>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</si>
  <si>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</si>
  <si>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</si>
  <si>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</si>
  <si>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</si>
  <si>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</si>
  <si>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</si>
  <si>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</si>
  <si>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</si>
  <si>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</si>
  <si>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</si>
  <si>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</si>
  <si>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</si>
  <si>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</si>
  <si>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</si>
  <si>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</si>
  <si>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</si>
  <si>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</si>
  <si>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</si>
  <si>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</si>
  <si>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</si>
  <si>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</si>
  <si>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</si>
  <si>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</si>
  <si>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</si>
  <si>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</si>
  <si>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</si>
  <si>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</si>
  <si>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</si>
  <si>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</si>
  <si>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</si>
  <si>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</si>
  <si>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</si>
  <si>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</si>
  <si>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</si>
  <si>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</si>
  <si>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</si>
  <si>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</si>
  <si>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</si>
  <si>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</si>
  <si>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</si>
  <si>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</si>
  <si>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</si>
  <si>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</si>
  <si>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</si>
  <si>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</si>
  <si>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</si>
  <si>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</si>
  <si>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</si>
  <si>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</si>
  <si>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</si>
  <si>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</si>
  <si>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</si>
  <si>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</si>
  <si>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</si>
  <si>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</si>
  <si>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</si>
  <si>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</si>
  <si>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</si>
  <si>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</si>
  <si>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</si>
  <si>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</si>
  <si>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</si>
  <si>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</si>
  <si>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</si>
  <si>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</si>
  <si>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</si>
  <si>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</si>
  <si>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</si>
  <si>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</si>
  <si>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</si>
  <si>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</si>
  <si>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</si>
  <si>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</si>
  <si>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</si>
  <si>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</si>
  <si>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</si>
  <si>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</si>
  <si>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</si>
  <si>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</si>
  <si>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</si>
  <si>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</si>
  <si>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</si>
  <si>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</si>
  <si>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</si>
  <si>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</si>
  <si>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</si>
  <si>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</si>
  <si>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</si>
  <si>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</si>
  <si>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</si>
  <si>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</si>
  <si>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</si>
  <si>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</si>
  <si>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</si>
  <si>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</si>
  <si>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</si>
  <si>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</si>
  <si>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</si>
  <si>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</si>
  <si>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</si>
  <si>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</si>
  <si>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</si>
  <si>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</si>
  <si>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</si>
  <si>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</si>
  <si>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</si>
  <si>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</si>
  <si>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</si>
  <si>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</si>
  <si>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</si>
  <si>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</si>
  <si>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</si>
  <si>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</si>
  <si>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</si>
  <si>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</si>
  <si>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</si>
  <si>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</si>
  <si>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</si>
  <si>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</si>
  <si>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</si>
  <si>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</si>
  <si>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</si>
  <si>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</si>
  <si>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</si>
  <si>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</si>
  <si>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</si>
  <si>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</si>
  <si>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</si>
  <si>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</si>
  <si>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</si>
  <si>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</si>
  <si>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</si>
  <si>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</si>
  <si>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</si>
  <si>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</si>
  <si>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</si>
  <si>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</si>
  <si>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</si>
  <si>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</si>
  <si>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</si>
  <si>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</si>
  <si>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</si>
  <si>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</si>
  <si>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</si>
  <si>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</si>
  <si>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</si>
  <si>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</si>
  <si>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</si>
  <si>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</si>
  <si>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</si>
  <si>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</si>
  <si>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</si>
  <si>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</si>
  <si>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</si>
  <si>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</si>
  <si>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</si>
  <si>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</si>
  <si>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</si>
  <si>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</si>
  <si>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</si>
  <si>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</si>
  <si>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</si>
  <si>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</si>
  <si>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</si>
  <si>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</si>
  <si>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</si>
  <si>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</si>
  <si>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</si>
  <si>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</si>
  <si>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</si>
  <si>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</si>
  <si>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</si>
  <si>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</si>
  <si>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</si>
  <si>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</si>
  <si>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</si>
  <si>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</si>
  <si>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</si>
  <si>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</si>
  <si>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</si>
  <si>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</si>
  <si>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</si>
  <si>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</si>
  <si>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</si>
  <si>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</si>
  <si>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</si>
  <si>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</si>
  <si>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</si>
  <si>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</si>
  <si>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</si>
  <si>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</si>
  <si>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</si>
  <si>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</si>
  <si>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</si>
  <si>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</si>
  <si>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</si>
  <si>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</si>
  <si>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</si>
  <si>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</si>
  <si>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</si>
  <si>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</si>
  <si>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</si>
  <si>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</si>
  <si>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</si>
  <si>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</si>
  <si>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</si>
  <si>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</si>
  <si>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</si>
  <si>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</si>
  <si>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</si>
  <si>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</si>
  <si>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</si>
  <si>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</si>
  <si>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</si>
  <si>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</si>
  <si>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</si>
  <si>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</si>
  <si>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</si>
  <si>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</si>
  <si>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</si>
  <si>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</si>
  <si>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</si>
  <si>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</si>
  <si>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</si>
  <si>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</si>
  <si>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</si>
  <si>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</si>
  <si>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</si>
  <si>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</si>
  <si>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</si>
  <si>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</si>
  <si>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</si>
  <si>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</si>
  <si>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</si>
  <si>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</si>
  <si>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</si>
  <si>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</si>
  <si>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</si>
  <si>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</si>
  <si>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</si>
  <si>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</si>
  <si>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</si>
  <si>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</si>
  <si>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</si>
  <si>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</si>
  <si>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</si>
  <si>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</si>
  <si>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</si>
  <si>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</si>
  <si>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</si>
  <si>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</si>
  <si>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</si>
  <si>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</si>
  <si>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</si>
  <si>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</si>
  <si>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</si>
  <si>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</si>
  <si>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</si>
  <si>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</si>
  <si>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</si>
  <si>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</si>
  <si>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</si>
  <si>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</si>
  <si>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</si>
  <si>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</si>
  <si>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</si>
  <si>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</si>
  <si>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</si>
  <si>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</si>
  <si>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</si>
  <si>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</si>
  <si>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</si>
  <si>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</si>
  <si>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</si>
  <si>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</si>
  <si>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</si>
  <si>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</si>
  <si>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</si>
  <si>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</si>
  <si>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</si>
  <si>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</si>
  <si>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</si>
  <si>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</si>
  <si>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</si>
  <si>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</si>
  <si>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</si>
  <si>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</si>
  <si>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</si>
  <si>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</si>
  <si>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</si>
  <si>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</si>
  <si>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</si>
  <si>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</si>
  <si>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</si>
  <si>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</si>
  <si>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</si>
  <si>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</si>
  <si>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</si>
  <si>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</si>
  <si>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</si>
  <si>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</si>
  <si>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</si>
  <si>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</si>
  <si>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</si>
  <si>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</si>
  <si>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</si>
  <si>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</si>
  <si>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</si>
  <si>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</si>
  <si>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</si>
  <si>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</si>
  <si>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</si>
  <si>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</si>
  <si>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</si>
  <si>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</si>
  <si>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</si>
  <si>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</si>
  <si>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</si>
  <si>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</si>
  <si>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</si>
  <si>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</si>
  <si>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</si>
  <si>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</si>
  <si>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</si>
  <si>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</si>
  <si>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</si>
  <si>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</si>
  <si>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</si>
  <si>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</si>
  <si>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</si>
  <si>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</si>
  <si>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</si>
  <si>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</si>
  <si>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</si>
  <si>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</si>
  <si>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</si>
  <si>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</si>
  <si>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</si>
  <si>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</si>
  <si>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</si>
  <si>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</si>
  <si>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</si>
  <si>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</si>
  <si>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</si>
  <si>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</si>
  <si>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</si>
  <si>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</si>
  <si>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</si>
  <si>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</si>
  <si>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</si>
  <si>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</si>
  <si>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</si>
  <si>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</si>
  <si>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</si>
  <si>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</si>
  <si>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</si>
  <si>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</si>
  <si>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</si>
  <si>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</si>
  <si>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</si>
  <si>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</si>
  <si>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</si>
  <si>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</si>
  <si>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</si>
  <si>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</si>
  <si>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</si>
  <si>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</si>
  <si>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</si>
  <si>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</si>
  <si>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</si>
  <si>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</si>
  <si>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</si>
  <si>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</si>
  <si>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</si>
  <si>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</si>
  <si>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</si>
  <si>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</si>
  <si>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</si>
  <si>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</si>
  <si>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</si>
  <si>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</si>
  <si>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</si>
  <si>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</si>
  <si>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</si>
  <si>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</si>
  <si>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</si>
  <si>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</si>
  <si>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</si>
  <si>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</si>
  <si>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</si>
  <si>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</si>
  <si>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</si>
  <si>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</si>
  <si>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</si>
  <si>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</si>
  <si>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</si>
  <si>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</si>
  <si>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</si>
  <si>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</si>
  <si>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</si>
  <si>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</si>
  <si>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</si>
  <si>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</si>
  <si>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</si>
  <si>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</si>
  <si>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</si>
  <si>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</si>
  <si>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</si>
  <si>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</si>
  <si>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</si>
  <si>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</si>
  <si>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</si>
  <si>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</si>
  <si>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</si>
  <si>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</si>
  <si>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</si>
  <si>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</si>
  <si>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</si>
  <si>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</si>
  <si>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</si>
  <si>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</si>
  <si>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</si>
  <si>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</si>
  <si>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</si>
  <si>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</si>
  <si>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</si>
  <si>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</si>
  <si>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</si>
  <si>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</si>
  <si>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</si>
  <si>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</si>
  <si>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</si>
  <si>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</si>
  <si>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</si>
  <si>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</si>
  <si>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</si>
  <si>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</si>
  <si>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</si>
  <si>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</si>
  <si>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</si>
  <si>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</si>
  <si>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</si>
  <si>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</si>
  <si>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</si>
  <si>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</si>
  <si>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</si>
  <si>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</si>
  <si>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</si>
  <si>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</si>
  <si>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</si>
  <si>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</si>
  <si>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</si>
  <si>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</si>
  <si>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</si>
  <si>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</si>
  <si>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</si>
  <si>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</si>
  <si>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</si>
  <si>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</si>
  <si>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</si>
  <si>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</si>
  <si>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</si>
  <si>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</si>
  <si>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</si>
  <si>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</si>
  <si>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</si>
  <si>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</si>
  <si>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</si>
  <si>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</si>
  <si>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</si>
  <si>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</si>
  <si>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</si>
  <si>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</si>
  <si>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</si>
  <si>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</si>
  <si>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</si>
  <si>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</si>
  <si>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</si>
  <si>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</si>
  <si>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</si>
  <si>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</si>
  <si>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</si>
  <si>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</si>
  <si>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</si>
  <si>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</si>
  <si>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</si>
  <si>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</si>
  <si>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</si>
  <si>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</si>
  <si>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</si>
  <si>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</si>
  <si>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</si>
  <si>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</si>
  <si>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</si>
  <si>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</si>
  <si>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</si>
  <si>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</si>
  <si>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</si>
  <si>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</si>
  <si>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</si>
  <si>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</si>
  <si>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</si>
  <si>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</si>
  <si>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</si>
  <si>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</si>
  <si>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</si>
  <si>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</si>
  <si>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</si>
  <si>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</si>
  <si>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</si>
  <si>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</si>
  <si>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</si>
  <si>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</si>
  <si>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</si>
  <si>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</si>
  <si>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</si>
  <si>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</si>
  <si>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</si>
  <si>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</si>
  <si>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</si>
  <si>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</si>
  <si>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</si>
  <si>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</si>
  <si>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</si>
  <si>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</si>
  <si>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</si>
  <si>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</si>
  <si>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</si>
  <si>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</si>
  <si>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</si>
  <si>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</si>
  <si>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</si>
  <si>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</si>
  <si>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</si>
  <si>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</si>
  <si>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</si>
  <si>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</si>
  <si>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</si>
  <si>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</si>
  <si>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</si>
  <si>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</si>
  <si>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</si>
  <si>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</si>
  <si>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</si>
  <si>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</si>
  <si>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</si>
  <si>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</si>
  <si>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</si>
  <si>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</si>
  <si>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</si>
  <si>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</si>
  <si>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</si>
  <si>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</si>
  <si>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</si>
  <si>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</si>
  <si>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</si>
  <si>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</si>
  <si>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</si>
  <si>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</si>
  <si>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</si>
  <si>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</si>
  <si>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</si>
  <si>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</si>
  <si>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</si>
  <si>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</si>
  <si>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</si>
  <si>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</si>
  <si>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</si>
  <si>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</si>
  <si>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</si>
  <si>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</si>
  <si>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</si>
  <si>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</si>
  <si>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</si>
  <si>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</si>
  <si>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</si>
  <si>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</si>
  <si>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</si>
  <si>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</si>
  <si>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</si>
  <si>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</si>
  <si>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</si>
  <si>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</si>
  <si>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</si>
  <si>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</si>
  <si>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</si>
  <si>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</si>
  <si>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</si>
  <si>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</si>
  <si>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</si>
  <si>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</si>
  <si>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</si>
  <si>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</si>
  <si>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</si>
  <si>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</si>
  <si>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</si>
  <si>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</si>
  <si>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</si>
  <si>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</si>
  <si>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</si>
  <si>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</si>
  <si>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</si>
  <si>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</si>
  <si>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</si>
  <si>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</si>
  <si>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</si>
  <si>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</si>
  <si>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</si>
  <si>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</si>
  <si>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</si>
  <si>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</si>
  <si>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</si>
  <si>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</si>
  <si>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</si>
  <si>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</si>
  <si>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</si>
  <si>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</si>
  <si>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</si>
  <si>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</si>
  <si>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</si>
  <si>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</si>
  <si>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</si>
  <si>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</si>
  <si>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</si>
  <si>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</si>
  <si>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</si>
  <si>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</si>
  <si>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</si>
  <si>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</si>
  <si>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</si>
  <si>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</si>
  <si>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</si>
  <si>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</si>
  <si>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</si>
  <si>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</si>
  <si>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</si>
  <si>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</si>
  <si>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</si>
  <si>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</si>
  <si>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</si>
  <si>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</si>
  <si>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</si>
  <si>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</si>
  <si>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</si>
  <si>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</si>
  <si>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</si>
  <si>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</si>
  <si>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</si>
  <si>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</si>
  <si>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</si>
  <si>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</si>
  <si>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</si>
  <si>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</si>
  <si>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</si>
  <si>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</si>
  <si>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</si>
  <si>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</si>
  <si>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</si>
  <si>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</si>
  <si>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</si>
  <si>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</si>
  <si>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</si>
  <si>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</si>
  <si>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</si>
  <si>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</si>
  <si>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</si>
  <si>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</si>
  <si>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</si>
  <si>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</si>
  <si>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</si>
  <si>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</si>
  <si>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</si>
  <si>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</si>
  <si>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</si>
  <si>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</si>
  <si>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</si>
  <si>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</si>
  <si>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</si>
  <si>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</si>
  <si>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</si>
  <si>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</si>
  <si>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</si>
  <si>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</si>
  <si>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</si>
  <si>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</si>
  <si>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</si>
  <si>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</si>
  <si>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</si>
  <si>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</si>
  <si>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</si>
  <si>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</si>
  <si>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</si>
  <si>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</si>
  <si>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</si>
  <si>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</si>
  <si>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</si>
  <si>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</si>
  <si>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</si>
  <si>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</si>
  <si>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</si>
  <si>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</si>
  <si>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</si>
  <si>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</si>
  <si>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</si>
  <si>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</si>
  <si>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</si>
  <si>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</si>
  <si>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</si>
  <si>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</si>
  <si>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</si>
  <si>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</si>
  <si>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</si>
  <si>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</si>
  <si>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</si>
  <si>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</si>
  <si>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</si>
  <si>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</si>
  <si>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</si>
  <si>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</si>
  <si>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</si>
  <si>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</si>
  <si>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</si>
  <si>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</si>
  <si>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</si>
  <si>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</si>
  <si>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</si>
  <si>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</si>
  <si>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</si>
  <si>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</si>
  <si>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</si>
  <si>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</si>
  <si>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</si>
  <si>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</si>
  <si>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</si>
  <si>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</si>
  <si>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</si>
  <si>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</si>
  <si>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</si>
  <si>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</si>
  <si>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</si>
  <si>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</si>
  <si>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</si>
  <si>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</si>
  <si>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</si>
  <si>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</si>
  <si>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</si>
  <si>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</si>
  <si>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</si>
  <si>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</si>
  <si>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</si>
  <si>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</si>
  <si>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</si>
  <si>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</si>
  <si>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</si>
  <si>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</si>
  <si>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</si>
  <si>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</si>
  <si>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</si>
  <si>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</si>
  <si>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</si>
  <si>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</si>
  <si>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</si>
  <si>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</si>
  <si>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</si>
  <si>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</si>
  <si>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</si>
  <si>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</si>
  <si>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</si>
  <si>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</si>
  <si>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</si>
  <si>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</si>
  <si>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</si>
  <si>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</si>
  <si>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</si>
  <si>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</si>
  <si>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</si>
  <si>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</si>
  <si>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</si>
  <si>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</si>
  <si>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</si>
  <si>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</si>
  <si>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</si>
  <si>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</si>
  <si>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</si>
  <si>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</si>
  <si>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</si>
  <si>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</si>
  <si>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</si>
  <si>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</si>
  <si>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</si>
  <si>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</si>
  <si>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</si>
  <si>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</si>
  <si>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</si>
  <si>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</si>
  <si>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</si>
  <si>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</si>
  <si>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</si>
  <si>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</si>
  <si>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</si>
  <si>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</si>
  <si>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</si>
  <si>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</si>
  <si>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</si>
  <si>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</si>
  <si>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</si>
  <si>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</si>
  <si>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</si>
  <si>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</si>
  <si>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</si>
  <si>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</si>
  <si>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</si>
  <si>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</si>
  <si>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</si>
  <si>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</si>
  <si>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</si>
  <si>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</si>
  <si>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</si>
  <si>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</si>
  <si>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</si>
  <si>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</si>
  <si>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</si>
  <si>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</si>
  <si>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</si>
  <si>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</si>
  <si>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</si>
  <si>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</si>
  <si>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</si>
  <si>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</si>
  <si>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</si>
  <si>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</si>
  <si>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</si>
  <si>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</si>
  <si>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</si>
  <si>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</si>
  <si>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</si>
  <si>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</si>
  <si>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</si>
  <si>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</si>
  <si>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</si>
  <si>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</si>
  <si>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</si>
  <si>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</si>
  <si>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</si>
  <si>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</si>
  <si>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</si>
  <si>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</si>
  <si>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</si>
  <si>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</si>
  <si>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</si>
  <si>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</si>
  <si>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</si>
  <si>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</si>
  <si>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</si>
  <si>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</si>
  <si>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</si>
  <si>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</si>
  <si>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</si>
  <si>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</si>
  <si>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</si>
  <si>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</si>
  <si>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</si>
  <si>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</si>
  <si>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</si>
  <si>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</si>
  <si>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</si>
  <si>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</si>
  <si>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</si>
  <si>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</si>
  <si>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</si>
  <si>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</si>
  <si>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</si>
  <si>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</si>
  <si>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</si>
  <si>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</si>
  <si>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</si>
  <si>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</si>
  <si>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</si>
  <si>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</si>
  <si>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</si>
  <si>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</si>
  <si>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</si>
  <si>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</si>
  <si>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</si>
  <si>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</si>
  <si>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</si>
  <si>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</si>
  <si>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</si>
  <si>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</si>
  <si>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</si>
  <si>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</si>
  <si>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</si>
  <si>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</si>
  <si>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</si>
  <si>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</si>
  <si>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</si>
  <si>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</si>
  <si>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</si>
  <si>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</si>
  <si>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</si>
  <si>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</si>
  <si>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</si>
  <si>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</si>
  <si>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</si>
  <si>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</si>
  <si>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</si>
  <si>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</si>
  <si>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</si>
  <si>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</si>
  <si>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</si>
  <si>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</si>
  <si>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</si>
  <si>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</si>
  <si>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</si>
  <si>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</si>
  <si>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</si>
  <si>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</si>
  <si>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</si>
  <si>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</si>
  <si>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</si>
  <si>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</si>
  <si>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</si>
  <si>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</si>
  <si>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</si>
  <si>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</si>
  <si>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</si>
  <si>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</si>
  <si>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</si>
  <si>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</si>
  <si>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</si>
  <si>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</si>
  <si>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</si>
  <si>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</si>
  <si>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</si>
  <si>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</si>
  <si>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</si>
  <si>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</si>
  <si>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</si>
  <si>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</si>
  <si>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</si>
  <si>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</si>
  <si>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</si>
  <si>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</si>
  <si>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</si>
  <si>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</si>
  <si>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</si>
  <si>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</si>
  <si>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</si>
  <si>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</si>
  <si>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</si>
  <si>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</si>
  <si>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</si>
  <si>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</si>
  <si>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</si>
  <si>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</si>
  <si>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</si>
  <si>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</si>
  <si>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</si>
  <si>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</si>
  <si>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</si>
  <si>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</si>
  <si>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</si>
  <si>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</si>
  <si>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</si>
  <si>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</si>
  <si>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</si>
  <si>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</si>
  <si>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</si>
  <si>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</si>
  <si>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</si>
  <si>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</si>
  <si>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</si>
  <si>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</si>
  <si>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</si>
  <si>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</si>
  <si>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</si>
  <si>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</si>
  <si>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</si>
  <si>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</si>
  <si>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</si>
  <si>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</si>
  <si>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</si>
  <si>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</si>
  <si>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</si>
  <si>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</si>
  <si>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</si>
  <si>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</si>
  <si>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</si>
  <si>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</si>
  <si>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</si>
  <si>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</si>
  <si>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</si>
  <si>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</si>
  <si>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</si>
  <si>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</si>
  <si>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</si>
  <si>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</si>
  <si>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</si>
  <si>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</si>
  <si>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</si>
  <si>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</si>
  <si>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</si>
  <si>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</si>
  <si>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</si>
  <si>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</si>
  <si>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</si>
  <si>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</si>
  <si>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</si>
  <si>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</si>
  <si>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</si>
  <si>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</si>
  <si>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</si>
  <si>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</si>
  <si>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</si>
  <si>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</si>
  <si>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</si>
  <si>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</si>
  <si>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</si>
  <si>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</si>
  <si>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</si>
  <si>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</si>
  <si>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</si>
  <si>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</si>
  <si>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</si>
  <si>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</si>
  <si>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</si>
  <si>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</si>
  <si>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</si>
  <si>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</si>
  <si>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</si>
  <si>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</si>
  <si>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</si>
  <si>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</si>
  <si>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</si>
  <si>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</si>
  <si>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</si>
  <si>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</si>
  <si>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</si>
  <si>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</si>
  <si>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</si>
  <si>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</si>
  <si>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</si>
  <si>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</si>
  <si>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</si>
  <si>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</si>
  <si>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</si>
  <si>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</si>
  <si>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</si>
  <si>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</si>
  <si>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</si>
  <si>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</si>
  <si>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</si>
  <si>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</si>
  <si>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</si>
  <si>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</si>
  <si>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</si>
  <si>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</si>
  <si>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</si>
  <si>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</si>
  <si>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</si>
  <si>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</si>
  <si>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</si>
  <si>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</si>
  <si>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</si>
  <si>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</si>
  <si>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</si>
  <si>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</si>
  <si>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</si>
  <si>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</si>
  <si>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</si>
  <si>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</si>
  <si>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</si>
  <si>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</si>
  <si>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</si>
  <si>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</si>
  <si>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</si>
  <si>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</si>
  <si>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</si>
  <si>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</si>
  <si>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</si>
  <si>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</si>
  <si>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</si>
  <si>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</si>
  <si>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</si>
  <si>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</si>
  <si>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</si>
  <si>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</si>
  <si>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</si>
  <si>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</si>
  <si>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</si>
  <si>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</si>
  <si>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</si>
  <si>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</si>
  <si>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</si>
  <si>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</si>
  <si>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</si>
  <si>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</si>
  <si>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</si>
  <si>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</si>
  <si>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</si>
  <si>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</si>
  <si>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</si>
  <si>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</si>
  <si>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</si>
  <si>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</si>
  <si>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</si>
  <si>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</si>
  <si>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</si>
  <si>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</si>
  <si>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</si>
  <si>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</si>
  <si>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</si>
  <si>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</si>
  <si>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</si>
  <si>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</si>
  <si>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</si>
  <si>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</si>
  <si>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</si>
  <si>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</si>
  <si>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</si>
  <si>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</si>
  <si>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</si>
  <si>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</si>
  <si>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</si>
  <si>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</si>
  <si>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</si>
  <si>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</si>
  <si>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</si>
  <si>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</si>
  <si>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</si>
  <si>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</si>
  <si>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</si>
  <si>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</si>
  <si>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</si>
  <si>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</si>
  <si>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</si>
  <si>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</si>
  <si>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</si>
  <si>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</si>
  <si>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</si>
  <si>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</si>
  <si>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</si>
  <si>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</si>
  <si>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</si>
  <si>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</si>
  <si>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</si>
  <si>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</si>
  <si>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</si>
  <si>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</si>
  <si>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</si>
  <si>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</si>
  <si>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</si>
  <si>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</si>
  <si>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</si>
  <si>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</si>
  <si>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</si>
  <si>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</si>
  <si>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</si>
  <si>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</si>
  <si>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</si>
  <si>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</si>
  <si>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</si>
  <si>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</si>
  <si>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</si>
  <si>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</si>
  <si>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</si>
  <si>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</si>
  <si>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</si>
  <si>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</si>
  <si>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</si>
  <si>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</si>
  <si>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</si>
  <si>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</si>
  <si>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</si>
  <si>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</si>
  <si>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</si>
  <si>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</si>
  <si>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</si>
  <si>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</si>
  <si>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</si>
  <si>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</si>
  <si>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</si>
  <si>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</si>
  <si>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</si>
  <si>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</si>
  <si>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</si>
  <si>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</si>
  <si>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</si>
  <si>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</si>
  <si>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</si>
  <si>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</si>
  <si>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</si>
  <si>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</si>
  <si>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</si>
  <si>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</si>
  <si>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</si>
  <si>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</si>
  <si>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</si>
  <si>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</si>
  <si>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</si>
  <si>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</si>
  <si>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</si>
  <si>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</si>
  <si>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</si>
  <si>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</si>
  <si>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</si>
  <si>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</si>
  <si>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</si>
  <si>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</si>
  <si>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</si>
  <si>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</si>
  <si>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</si>
  <si>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</si>
  <si>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</si>
  <si>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</si>
  <si>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</si>
  <si>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</si>
  <si>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</si>
  <si>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</si>
  <si>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</si>
  <si>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</si>
  <si>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</si>
  <si>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</si>
  <si>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</si>
  <si>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</si>
  <si>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</si>
  <si>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</si>
  <si>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</si>
  <si>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</si>
  <si>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</si>
  <si>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</si>
  <si>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</si>
  <si>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</si>
  <si>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</si>
  <si>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</si>
  <si>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</si>
  <si>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</si>
  <si>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</si>
  <si>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</si>
  <si>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</si>
  <si>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</si>
  <si>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</si>
  <si>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</si>
  <si>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</si>
  <si>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</si>
  <si>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</si>
  <si>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</si>
  <si>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</si>
  <si>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</si>
  <si>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</si>
  <si>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</si>
  <si>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</si>
  <si>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</si>
  <si>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</si>
  <si>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</si>
  <si>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</si>
  <si>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</si>
  <si>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</si>
  <si>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</si>
  <si>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</si>
  <si>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</si>
  <si>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</si>
  <si>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</si>
  <si>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</si>
  <si>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</si>
  <si>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</si>
  <si>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</si>
  <si>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</si>
  <si>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</si>
  <si>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</si>
  <si>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</si>
  <si>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</si>
  <si>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</si>
  <si>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</si>
  <si>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</si>
  <si>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</si>
  <si>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</si>
  <si>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</si>
  <si>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</si>
  <si>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</si>
  <si>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</si>
  <si>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</si>
  <si>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</si>
  <si>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</si>
  <si>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</si>
  <si>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</si>
  <si>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</si>
  <si>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</si>
  <si>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</si>
  <si>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</si>
  <si>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</si>
  <si>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</si>
  <si>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</si>
  <si>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</si>
  <si>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</si>
  <si>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</si>
  <si>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</si>
  <si>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</si>
  <si>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</si>
  <si>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</si>
  <si>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</si>
  <si>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</si>
  <si>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</si>
  <si>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</si>
  <si>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</si>
  <si>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</si>
  <si>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</si>
  <si>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</si>
  <si>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</si>
  <si>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</si>
  <si>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</si>
  <si>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</si>
  <si>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</si>
  <si>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</si>
  <si>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</si>
  <si>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</si>
  <si>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</si>
  <si>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</si>
  <si>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</si>
  <si>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</si>
  <si>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</si>
  <si>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</si>
  <si>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</si>
  <si>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</si>
  <si>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</si>
  <si>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</si>
  <si>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</si>
  <si>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</si>
  <si>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</si>
  <si>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</si>
  <si>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</si>
  <si>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</si>
  <si>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</si>
  <si>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</si>
  <si>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</si>
  <si>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</si>
  <si>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</si>
  <si>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</si>
  <si>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</si>
  <si>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</si>
  <si>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</si>
  <si>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</si>
  <si>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</si>
  <si>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</si>
  <si>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</si>
  <si>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</si>
  <si>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</si>
  <si>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</si>
  <si>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</si>
  <si>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</si>
  <si>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</si>
  <si>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</si>
  <si>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</si>
  <si>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</si>
  <si>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</si>
  <si>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</si>
  <si>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</si>
  <si>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</si>
  <si>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</si>
  <si>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</si>
  <si>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</si>
  <si>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</si>
  <si>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</si>
  <si>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</si>
  <si>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</si>
  <si>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</si>
  <si>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</si>
  <si>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</si>
  <si>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</si>
  <si>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</si>
  <si>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</si>
  <si>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</si>
  <si>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</si>
  <si>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</si>
  <si>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</si>
  <si>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</si>
  <si>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</si>
  <si>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</si>
  <si>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</si>
  <si>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</si>
  <si>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</si>
  <si>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</si>
  <si>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</si>
  <si>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</si>
  <si>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</si>
  <si>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</si>
  <si>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</si>
  <si>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</si>
  <si>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</si>
  <si>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</si>
  <si>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</si>
  <si>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</si>
  <si>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</si>
  <si>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</si>
  <si>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</si>
  <si>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</si>
  <si>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</si>
  <si>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</si>
  <si>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</si>
  <si>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</si>
  <si>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</si>
  <si>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</si>
  <si>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</si>
  <si>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</si>
  <si>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</si>
  <si>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</si>
  <si>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</si>
  <si>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</si>
  <si>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</si>
  <si>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</si>
  <si>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</si>
  <si>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</si>
  <si>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</si>
  <si>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</si>
  <si>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</si>
  <si>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</si>
  <si>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</si>
  <si>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</si>
  <si>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</si>
  <si>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</si>
  <si>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</si>
  <si>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</si>
  <si>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</si>
  <si>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</si>
  <si>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</si>
  <si>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</si>
  <si>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</si>
  <si>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</si>
  <si>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</si>
  <si>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</si>
  <si>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</si>
  <si>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</si>
  <si>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</si>
  <si>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</si>
  <si>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</si>
  <si>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</si>
  <si>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</si>
  <si>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</si>
  <si>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</si>
  <si>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</si>
  <si>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</si>
  <si>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</si>
  <si>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</si>
  <si>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</si>
  <si>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</si>
  <si>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</si>
  <si>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</si>
  <si>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</si>
  <si>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</si>
  <si>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</si>
  <si>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</si>
  <si>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</si>
  <si>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</si>
  <si>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</si>
  <si>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</si>
  <si>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</si>
  <si>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</si>
  <si>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</si>
  <si>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</si>
  <si>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</si>
  <si>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</si>
  <si>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</si>
  <si>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</si>
  <si>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</si>
  <si>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</si>
  <si>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</si>
  <si>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</si>
  <si>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</si>
  <si>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</si>
  <si>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</si>
  <si>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</si>
  <si>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</si>
  <si>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</si>
  <si>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</si>
  <si>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</si>
  <si>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</si>
  <si>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</si>
  <si>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</si>
  <si>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</si>
  <si>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</si>
  <si>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</si>
  <si>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</si>
  <si>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</si>
  <si>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</si>
  <si>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</si>
  <si>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</si>
  <si>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</si>
  <si>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</si>
  <si>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</si>
  <si>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</si>
  <si>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</si>
  <si>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</si>
  <si>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</si>
  <si>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</si>
  <si>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</si>
  <si>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</si>
  <si>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</si>
  <si>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</si>
  <si>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</si>
  <si>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</si>
  <si>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</si>
  <si>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</si>
  <si>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</si>
  <si>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</si>
  <si>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</si>
  <si>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</si>
  <si>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</si>
  <si>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</si>
  <si>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</si>
  <si>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</si>
  <si>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</si>
  <si>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</si>
  <si>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</si>
  <si>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</si>
  <si>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</si>
  <si>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</si>
  <si>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</si>
  <si>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</si>
  <si>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</si>
  <si>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</si>
  <si>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</si>
  <si>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</si>
  <si>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</si>
  <si>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</si>
  <si>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</si>
  <si>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</si>
  <si>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</si>
  <si>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</si>
  <si>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</si>
  <si>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</si>
  <si>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</si>
  <si>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</si>
  <si>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</si>
  <si>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</si>
  <si>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</si>
  <si>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</si>
  <si>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</si>
  <si>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</si>
  <si>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</si>
  <si>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</si>
  <si>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</si>
  <si>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</si>
  <si>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</si>
  <si>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</si>
  <si>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</si>
  <si>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</si>
  <si>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</si>
  <si>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</si>
  <si>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</si>
  <si>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</si>
  <si>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</si>
  <si>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</si>
  <si>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</si>
  <si>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</si>
  <si>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</si>
  <si>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</si>
  <si>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</si>
  <si>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</si>
  <si>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</si>
  <si>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</si>
  <si>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</si>
  <si>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</si>
  <si>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</si>
  <si>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</si>
  <si>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</si>
  <si>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</si>
  <si>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</si>
  <si>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</si>
  <si>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</si>
  <si>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</si>
  <si>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</si>
  <si>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</si>
  <si>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</si>
  <si>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</si>
  <si>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</si>
  <si>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</si>
  <si>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</si>
  <si>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</si>
  <si>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</si>
  <si>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</si>
  <si>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</si>
  <si>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</si>
  <si>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</si>
  <si>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</si>
  <si>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</si>
  <si>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</si>
  <si>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</si>
  <si>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</si>
  <si>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</si>
  <si>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</si>
  <si>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</si>
  <si>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</si>
  <si>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</si>
  <si>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</si>
  <si>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</si>
  <si>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</si>
  <si>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</si>
  <si>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</si>
  <si>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</si>
  <si>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</si>
  <si>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</si>
  <si>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</si>
  <si>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</si>
  <si>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</si>
  <si>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</si>
  <si>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</si>
  <si>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</si>
  <si>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</si>
  <si>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</si>
  <si>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</si>
  <si>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</si>
  <si>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</si>
  <si>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</si>
  <si>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</si>
  <si>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</si>
  <si>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</si>
  <si>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</si>
  <si>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</si>
  <si>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</si>
  <si>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</si>
  <si>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</si>
  <si>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</si>
  <si>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</si>
  <si>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</si>
  <si>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</si>
  <si>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</si>
  <si>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</si>
  <si>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</si>
  <si>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</si>
  <si>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</si>
  <si>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</si>
  <si>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</si>
  <si>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</si>
  <si>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</si>
  <si>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</si>
  <si>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</si>
  <si>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</si>
  <si>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</si>
  <si>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</si>
  <si>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</si>
  <si>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</si>
  <si>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</si>
  <si>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</si>
  <si>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</si>
  <si>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</si>
  <si>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</si>
  <si>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</si>
  <si>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</si>
  <si>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</si>
  <si>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</si>
  <si>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</si>
  <si>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</si>
  <si>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</si>
  <si>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</si>
  <si>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</si>
  <si>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</si>
  <si>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</si>
  <si>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</si>
  <si>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</si>
  <si>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</si>
  <si>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</si>
  <si>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</si>
  <si>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</si>
  <si>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</si>
  <si>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</si>
  <si>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</si>
  <si>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</si>
  <si>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</si>
  <si>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</si>
  <si>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</si>
  <si>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</si>
  <si>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</si>
  <si>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</si>
  <si>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</si>
  <si>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</si>
  <si>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</si>
  <si>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</si>
  <si>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</si>
  <si>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</si>
  <si>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</si>
  <si>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</si>
  <si>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</si>
  <si>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</si>
  <si>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</si>
  <si>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</si>
  <si>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</si>
  <si>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</si>
  <si>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</si>
  <si>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</si>
  <si>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</si>
  <si>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</si>
  <si>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</si>
  <si>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</si>
  <si>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</si>
  <si>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</si>
  <si>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</si>
  <si>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</si>
  <si>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</si>
  <si>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</si>
  <si>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</si>
  <si>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</si>
  <si>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</si>
  <si>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</si>
  <si>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</si>
  <si>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</si>
  <si>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</si>
  <si>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</si>
  <si>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</si>
  <si>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</si>
  <si>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</si>
  <si>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</si>
  <si>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</si>
  <si>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</si>
  <si>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</si>
  <si>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</si>
  <si>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</si>
  <si>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</si>
  <si>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</si>
  <si>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</si>
  <si>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</si>
  <si>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</si>
  <si>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</si>
  <si>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</si>
  <si>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</si>
  <si>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</si>
  <si>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</si>
  <si>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</si>
  <si>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</si>
  <si>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</si>
  <si>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</si>
  <si>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</si>
  <si>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</si>
  <si>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</si>
  <si>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</si>
  <si>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</si>
  <si>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</si>
  <si>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</si>
  <si>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</si>
  <si>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</si>
  <si>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</si>
  <si>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</si>
  <si>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</si>
  <si>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</si>
  <si>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</si>
  <si>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</si>
  <si>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</si>
  <si>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</si>
  <si>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</si>
  <si>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</si>
  <si>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</si>
  <si>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</si>
  <si>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</si>
  <si>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</si>
  <si>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</si>
  <si>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</si>
  <si>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</si>
  <si>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</si>
  <si>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</si>
  <si>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</si>
  <si>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</si>
  <si>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</si>
  <si>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</si>
  <si>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</si>
  <si>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</si>
  <si>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</si>
  <si>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</si>
  <si>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</si>
  <si>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</si>
  <si>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</si>
  <si>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</si>
  <si>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</si>
  <si>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</si>
  <si>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</si>
  <si>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</si>
  <si>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</si>
  <si>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</si>
  <si>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</si>
  <si>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</si>
  <si>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</si>
  <si>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</si>
  <si>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</si>
  <si>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</si>
  <si>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</si>
  <si>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</si>
  <si>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</si>
  <si>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</si>
  <si>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</si>
  <si>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</si>
  <si>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</si>
  <si>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</si>
  <si>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</si>
  <si>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</si>
  <si>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</si>
  <si>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</si>
  <si>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</si>
  <si>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</si>
  <si>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</si>
  <si>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</si>
  <si>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</si>
  <si>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</si>
  <si>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</si>
  <si>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</si>
  <si>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</si>
  <si>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</si>
  <si>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</si>
  <si>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</si>
  <si>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</si>
  <si>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</si>
  <si>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</si>
  <si>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</si>
  <si>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</si>
  <si>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</si>
  <si>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</si>
  <si>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</si>
  <si>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</si>
  <si>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</si>
  <si>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</si>
  <si>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</si>
  <si>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</si>
  <si>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</si>
  <si>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</si>
  <si>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</si>
  <si>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</si>
  <si>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</si>
  <si>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</si>
  <si>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</si>
  <si>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</si>
  <si>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</si>
  <si>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</si>
  <si>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</si>
  <si>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</si>
  <si>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</si>
  <si>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</si>
  <si>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</si>
  <si>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</si>
  <si>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</si>
  <si>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</si>
  <si>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</si>
  <si>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</si>
  <si>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</si>
  <si>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</si>
  <si>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</si>
  <si>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</si>
  <si>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</si>
  <si>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</si>
  <si>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</si>
  <si>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</si>
  <si>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</si>
  <si>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</si>
  <si>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</si>
  <si>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</si>
  <si>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</si>
  <si>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</si>
  <si>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</si>
  <si>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</si>
  <si>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</si>
  <si>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</si>
  <si>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</si>
  <si>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</si>
  <si>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</si>
  <si>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</si>
  <si>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</si>
  <si>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</si>
  <si>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</si>
  <si>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</si>
  <si>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</si>
  <si>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</si>
  <si>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</si>
  <si>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</si>
  <si>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</si>
  <si>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</si>
  <si>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</si>
  <si>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</si>
  <si>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</si>
  <si>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</si>
  <si>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</si>
  <si>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</si>
  <si>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</si>
  <si>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</si>
  <si>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</si>
  <si>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</si>
  <si>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</si>
  <si>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</si>
  <si>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</si>
  <si>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</si>
  <si>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</si>
  <si>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</si>
  <si>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</si>
  <si>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</si>
  <si>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</si>
  <si>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</si>
  <si>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</si>
  <si>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</si>
  <si>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</si>
  <si>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</si>
  <si>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</si>
  <si>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</si>
  <si>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</si>
  <si>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</si>
  <si>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</si>
  <si>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</si>
  <si>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</si>
  <si>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</si>
  <si>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</si>
  <si>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</si>
  <si>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</si>
  <si>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</si>
  <si>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</si>
  <si>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</si>
  <si>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</si>
  <si>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</si>
  <si>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</si>
  <si>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</si>
  <si>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</si>
  <si>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</si>
  <si>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</si>
  <si>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</si>
  <si>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</si>
  <si>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</si>
  <si>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</si>
  <si>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</si>
  <si>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</si>
  <si>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</si>
  <si>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</si>
  <si>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</si>
  <si>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</si>
  <si>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</si>
  <si>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</si>
  <si>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</si>
  <si>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</si>
  <si>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</si>
  <si>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</si>
  <si>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</si>
  <si>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</si>
  <si>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</si>
  <si>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</si>
  <si>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</si>
  <si>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</si>
  <si>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</si>
  <si>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</si>
  <si>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</si>
  <si>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</si>
  <si>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</si>
  <si>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</si>
  <si>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</si>
  <si>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</si>
  <si>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</si>
  <si>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</si>
  <si>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</si>
  <si>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</si>
  <si>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</si>
  <si>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</si>
  <si>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</si>
  <si>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</si>
  <si>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</si>
  <si>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</si>
  <si>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</si>
  <si>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</si>
  <si>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</si>
  <si>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</si>
  <si>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</si>
  <si>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</si>
  <si>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</si>
  <si>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</si>
  <si>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</si>
  <si>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</si>
  <si>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</si>
  <si>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</si>
  <si>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</si>
  <si>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</si>
  <si>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</si>
  <si>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</si>
  <si>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</si>
  <si>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</si>
  <si>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</si>
  <si>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</si>
  <si>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</si>
  <si>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</si>
  <si>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</si>
  <si>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</si>
  <si>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</si>
  <si>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</si>
  <si>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</si>
  <si>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</si>
  <si>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</si>
  <si>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</si>
  <si>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</si>
  <si>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</si>
  <si>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</si>
  <si>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</si>
  <si>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</si>
  <si>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</si>
  <si>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</si>
  <si>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</si>
  <si>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</si>
  <si>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</si>
  <si>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</si>
  <si>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</si>
  <si>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</si>
  <si>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</si>
  <si>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</si>
  <si>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</si>
  <si>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</si>
  <si>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</si>
  <si>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</si>
  <si>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</si>
  <si>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</si>
  <si>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</si>
  <si>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</si>
  <si>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</si>
  <si>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</si>
  <si>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</si>
  <si>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</si>
  <si>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</si>
  <si>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</si>
  <si>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</si>
  <si>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</si>
  <si>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</si>
  <si>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</si>
  <si>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</si>
  <si>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</si>
  <si>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</si>
  <si>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</si>
  <si>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</si>
  <si>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</si>
  <si>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</si>
  <si>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</si>
  <si>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</si>
  <si>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</si>
  <si>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</si>
  <si>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</si>
  <si>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</si>
  <si>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</si>
  <si>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</si>
  <si>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</si>
  <si>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</si>
  <si>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</si>
  <si>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</si>
  <si>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</si>
  <si>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</si>
  <si>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</si>
  <si>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</si>
  <si>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</si>
  <si>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</si>
  <si>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</si>
  <si>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</si>
  <si>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</si>
  <si>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</si>
  <si>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</si>
  <si>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</si>
  <si>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</si>
  <si>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</si>
  <si>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</si>
  <si>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</si>
  <si>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</si>
  <si>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</si>
  <si>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</si>
  <si>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</si>
  <si>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</si>
  <si>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</si>
  <si>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</si>
  <si>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</si>
  <si>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</si>
  <si>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</si>
  <si>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</si>
  <si>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</si>
  <si>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</si>
  <si>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</si>
  <si>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</si>
  <si>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</si>
  <si>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</si>
  <si>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</si>
  <si>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</si>
  <si>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</si>
  <si>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</si>
  <si>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</si>
  <si>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</si>
  <si>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</si>
  <si>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</si>
  <si>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</si>
  <si>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</si>
  <si>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</si>
  <si>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</si>
  <si>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</si>
  <si>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</si>
  <si>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</si>
  <si>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</si>
  <si>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</si>
  <si>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</si>
  <si>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</si>
  <si>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</si>
  <si>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</si>
  <si>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</si>
  <si>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</si>
  <si>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</si>
  <si>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</si>
  <si>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</si>
  <si>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</si>
  <si>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</si>
  <si>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</si>
  <si>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</si>
  <si>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</si>
  <si>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</si>
  <si>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</si>
  <si>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</si>
  <si>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</si>
  <si>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</si>
  <si>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</si>
  <si>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</si>
  <si>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</si>
  <si>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</si>
  <si>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</si>
  <si>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</si>
  <si>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</si>
  <si>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</si>
  <si>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</si>
  <si>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</si>
  <si>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</si>
  <si>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</si>
  <si>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</si>
  <si>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</si>
  <si>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</si>
  <si>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</si>
  <si>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</si>
  <si>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</si>
  <si>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</si>
  <si>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</si>
  <si>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</si>
  <si>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</si>
  <si>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</si>
  <si>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</si>
  <si>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</si>
  <si>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</si>
  <si>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</si>
  <si>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</si>
  <si>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</si>
  <si>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</si>
  <si>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</si>
  <si>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</si>
  <si>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</si>
  <si>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</si>
  <si>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</si>
  <si>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</si>
  <si>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</si>
  <si>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</si>
  <si>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</si>
  <si>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</si>
  <si>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</si>
  <si>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</si>
  <si>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</si>
  <si>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</si>
  <si>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</si>
  <si>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</si>
  <si>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</si>
  <si>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</si>
  <si>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</si>
  <si>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</si>
  <si>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</si>
  <si>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</si>
  <si>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</si>
  <si>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</si>
  <si>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</si>
  <si>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</si>
  <si>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</si>
  <si>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</si>
  <si>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</si>
  <si>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</si>
  <si>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</si>
  <si>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</si>
  <si>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</si>
  <si>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</si>
  <si>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</si>
  <si>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</si>
  <si>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</si>
  <si>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</si>
  <si>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</si>
  <si>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</si>
  <si>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</si>
  <si>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</si>
  <si>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</si>
  <si>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</si>
  <si>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</si>
  <si>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</si>
  <si>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</si>
  <si>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</si>
  <si>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</si>
  <si>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</si>
  <si>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</si>
  <si>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</si>
  <si>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</si>
  <si>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</si>
  <si>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</si>
  <si>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</si>
  <si>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</si>
  <si>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</si>
  <si>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</si>
  <si>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</si>
  <si>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</si>
  <si>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</si>
  <si>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</si>
  <si>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</si>
  <si>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</si>
  <si>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</si>
  <si>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</si>
  <si>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</si>
  <si>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</si>
  <si>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</si>
  <si>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</si>
  <si>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</si>
  <si>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</si>
  <si>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</si>
  <si>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</si>
  <si>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</si>
  <si>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</si>
  <si>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</si>
  <si>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</si>
  <si>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</si>
  <si>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</si>
  <si>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</si>
  <si>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</si>
  <si>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</si>
  <si>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</si>
  <si>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</si>
  <si>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</si>
  <si>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</si>
  <si>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</si>
  <si>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</si>
  <si>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</si>
  <si>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</si>
  <si>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</si>
  <si>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</si>
  <si>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</si>
  <si>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</si>
  <si>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</si>
  <si>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</si>
  <si>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</si>
  <si>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</si>
  <si>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</si>
  <si>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</si>
  <si>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</si>
  <si>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</si>
  <si>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</si>
  <si>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</si>
  <si>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</si>
  <si>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</si>
  <si>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</si>
  <si>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</si>
  <si>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</si>
  <si>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</si>
  <si>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</si>
  <si>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</si>
  <si>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</si>
  <si>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</si>
  <si>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</si>
  <si>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</si>
  <si>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</si>
  <si>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</si>
  <si>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</si>
  <si>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</si>
  <si>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</si>
  <si>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</si>
  <si>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</si>
  <si>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</si>
  <si>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</si>
  <si>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</si>
  <si>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</si>
  <si>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</si>
  <si>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</si>
  <si>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</si>
  <si>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</si>
  <si>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</si>
  <si>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</si>
  <si>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</si>
  <si>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</si>
  <si>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</si>
  <si>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</si>
  <si>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</si>
  <si>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</si>
  <si>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</si>
  <si>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</si>
  <si>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</si>
  <si>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</si>
  <si>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</si>
  <si>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</si>
  <si>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</si>
  <si>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</si>
  <si>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</si>
  <si>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</si>
  <si>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</si>
  <si>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</si>
  <si>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</si>
  <si>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</si>
  <si>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</si>
  <si>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</si>
  <si>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</si>
  <si>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</si>
  <si>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</si>
  <si>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</si>
  <si>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</si>
  <si>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</si>
  <si>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</si>
  <si>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</si>
  <si>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</si>
  <si>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</si>
  <si>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</si>
  <si>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</si>
  <si>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</si>
  <si>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</si>
  <si>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</si>
  <si>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</si>
  <si>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</si>
  <si>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</si>
  <si>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</si>
  <si>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</si>
  <si>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</si>
  <si>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</si>
  <si>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</si>
  <si>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</si>
  <si>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</si>
  <si>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</si>
  <si>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</si>
  <si>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</si>
  <si>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</si>
  <si>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</si>
  <si>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</si>
  <si>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</si>
  <si>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</si>
  <si>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</si>
  <si>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</si>
  <si>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</si>
  <si>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</si>
  <si>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</si>
  <si>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</si>
  <si>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</si>
  <si>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</si>
  <si>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</si>
  <si>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</si>
  <si>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</si>
  <si>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</si>
  <si>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</si>
  <si>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</si>
  <si>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</si>
  <si>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</si>
  <si>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</si>
  <si>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</si>
  <si>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</si>
  <si>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</si>
  <si>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</si>
  <si>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</si>
  <si>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</si>
  <si>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</si>
  <si>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</si>
  <si>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</si>
  <si>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</si>
  <si>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</si>
  <si>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</si>
  <si>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</si>
  <si>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</si>
  <si>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</si>
  <si>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</si>
  <si>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</si>
  <si>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</si>
  <si>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</si>
  <si>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</si>
  <si>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</si>
  <si>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</si>
  <si>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</si>
  <si>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</si>
  <si>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</si>
  <si>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</si>
  <si>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</si>
  <si>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</si>
  <si>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</si>
  <si>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</si>
  <si>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</si>
  <si>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</si>
  <si>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</si>
  <si>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</si>
  <si>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</si>
  <si>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</si>
  <si>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</si>
  <si>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</si>
  <si>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</si>
  <si>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</si>
  <si>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</si>
  <si>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</si>
  <si>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</si>
  <si>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</si>
  <si>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</si>
  <si>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</si>
  <si>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</si>
  <si>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</si>
  <si>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</si>
  <si>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</si>
  <si>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</si>
  <si>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</si>
  <si>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</si>
  <si>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</si>
  <si>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</si>
  <si>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</si>
  <si>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</si>
  <si>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</si>
  <si>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</si>
  <si>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</si>
  <si>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</si>
  <si>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</si>
  <si>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</si>
  <si>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</si>
  <si>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</si>
  <si>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</si>
  <si>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</si>
  <si>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</si>
  <si>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</si>
  <si>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</si>
  <si>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</si>
  <si>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</si>
  <si>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</si>
  <si>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</si>
  <si>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</si>
  <si>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</si>
  <si>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</si>
  <si>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</si>
  <si>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</si>
  <si>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</si>
  <si>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</si>
  <si>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</si>
  <si>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</si>
  <si>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</si>
  <si>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</si>
  <si>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</si>
  <si>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</si>
  <si>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</si>
  <si>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</si>
  <si>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</si>
  <si>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</si>
  <si>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</si>
  <si>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</si>
  <si>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</si>
  <si>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</si>
  <si>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</si>
  <si>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</si>
  <si>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</si>
  <si>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</si>
  <si>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</si>
  <si>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</si>
  <si>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</si>
  <si>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</si>
  <si>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</si>
  <si>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</si>
  <si>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</si>
  <si>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</si>
  <si>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</si>
  <si>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</si>
  <si>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</si>
  <si>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</si>
  <si>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</si>
  <si>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</si>
  <si>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</si>
  <si>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</si>
  <si>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</si>
  <si>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</si>
  <si>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</si>
  <si>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</si>
  <si>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</si>
  <si>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</si>
  <si>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</si>
  <si>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</si>
  <si>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</si>
  <si>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</si>
  <si>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</si>
  <si>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</si>
  <si>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</si>
  <si>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</si>
  <si>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</si>
  <si>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</si>
  <si>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</si>
  <si>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</si>
  <si>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</si>
  <si>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</si>
  <si>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</si>
  <si>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</si>
  <si>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</si>
  <si>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</si>
  <si>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</si>
  <si>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</si>
  <si>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</si>
  <si>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</si>
  <si>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</si>
  <si>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</si>
  <si>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</si>
  <si>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</si>
  <si>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</si>
  <si>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</si>
  <si>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</si>
  <si>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</si>
  <si>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</si>
  <si>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</si>
  <si>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</si>
  <si>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</si>
  <si>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</si>
  <si>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</si>
  <si>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</si>
  <si>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</si>
  <si>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</si>
  <si>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</si>
  <si>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</si>
  <si>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</si>
  <si>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</si>
  <si>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</si>
  <si>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</si>
  <si>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</si>
  <si>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</si>
  <si>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</si>
  <si>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</si>
  <si>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</si>
  <si>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</si>
  <si>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</si>
  <si>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</si>
  <si>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</si>
  <si>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</si>
  <si>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</si>
  <si>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</si>
  <si>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</si>
  <si>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</si>
  <si>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</si>
  <si>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</si>
  <si>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</si>
  <si>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</si>
  <si>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</si>
  <si>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</si>
  <si>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</si>
  <si>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</si>
  <si>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</si>
  <si>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</si>
  <si>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</si>
  <si>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</si>
  <si>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</si>
  <si>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</si>
  <si>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</si>
  <si>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</si>
  <si>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</si>
  <si>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</si>
  <si>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</si>
  <si>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</si>
  <si>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</si>
  <si>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</si>
  <si>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</si>
  <si>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</si>
  <si>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</si>
  <si>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</si>
  <si>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</si>
  <si>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</si>
  <si>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</si>
  <si>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</si>
  <si>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</si>
  <si>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</si>
  <si>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</si>
  <si>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</si>
  <si>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</si>
  <si>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</si>
  <si>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</si>
  <si>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</si>
  <si>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</si>
  <si>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</si>
  <si>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</si>
  <si>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</si>
  <si>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</si>
  <si>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</si>
  <si>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</si>
  <si>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</si>
  <si>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</si>
  <si>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</si>
  <si>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</si>
  <si>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</si>
  <si>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</si>
  <si>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</si>
  <si>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</si>
  <si>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</si>
  <si>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</si>
  <si>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</si>
  <si>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</si>
  <si>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</si>
  <si>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</si>
  <si>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</si>
  <si>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</si>
  <si>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</si>
  <si>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</si>
  <si>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</si>
  <si>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</si>
  <si>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</si>
  <si>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</si>
  <si>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</si>
  <si>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</si>
  <si>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</si>
  <si>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</si>
  <si>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</si>
  <si>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</si>
  <si>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</si>
  <si>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</si>
  <si>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</si>
  <si>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</si>
  <si>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</si>
  <si>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</si>
  <si>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</si>
  <si>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</si>
  <si>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</si>
  <si>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</si>
  <si>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</si>
  <si>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</si>
  <si>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</si>
  <si>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</si>
  <si>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</si>
  <si>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</si>
  <si>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</si>
  <si>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</si>
  <si>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</si>
  <si>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</si>
  <si>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</si>
  <si>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</si>
  <si>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</si>
  <si>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</si>
  <si>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</si>
  <si>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</si>
  <si>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</si>
  <si>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</si>
  <si>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</si>
  <si>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</si>
  <si>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</si>
  <si>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</si>
  <si>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</si>
  <si>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</si>
  <si>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</si>
  <si>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</si>
  <si>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</si>
  <si>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</si>
  <si>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</si>
  <si>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</si>
  <si>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</si>
  <si>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</si>
  <si>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</si>
  <si>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</si>
  <si>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</si>
  <si>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</si>
  <si>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</si>
  <si>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</si>
  <si>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</si>
  <si>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</si>
  <si>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</si>
  <si>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</si>
  <si>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</si>
  <si>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</si>
  <si>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</si>
  <si>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</si>
  <si>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</si>
  <si>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</si>
  <si>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</si>
  <si>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</si>
  <si>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</si>
  <si>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</si>
  <si>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</si>
  <si>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</si>
  <si>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</si>
  <si>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</si>
  <si>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</si>
  <si>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</si>
  <si>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</si>
  <si>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</si>
  <si>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</si>
  <si>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</si>
  <si>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</si>
  <si>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</si>
  <si>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</si>
  <si>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</si>
  <si>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</si>
  <si>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</si>
  <si>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</si>
  <si>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</si>
  <si>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</si>
  <si>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</si>
  <si>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</si>
  <si>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</si>
  <si>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</si>
  <si>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</si>
  <si>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</si>
  <si>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</si>
  <si>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</si>
  <si>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</si>
  <si>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</si>
  <si>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</si>
  <si>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</si>
  <si>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</si>
  <si>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</si>
  <si>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</si>
  <si>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</si>
  <si>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</si>
  <si>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</si>
  <si>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</si>
  <si>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</si>
  <si>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</si>
  <si>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</si>
  <si>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</si>
  <si>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</si>
  <si>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</si>
  <si>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</si>
  <si>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</si>
  <si>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</si>
  <si>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</si>
  <si>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</si>
  <si>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</si>
  <si>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</si>
  <si>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</si>
  <si>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</si>
  <si>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</si>
  <si>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</si>
  <si>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</si>
  <si>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</si>
  <si>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</si>
  <si>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</si>
  <si>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</si>
  <si>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</si>
  <si>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</si>
  <si>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</si>
  <si>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</si>
  <si>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</si>
  <si>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</si>
  <si>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</si>
  <si>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</si>
  <si>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</si>
  <si>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</si>
  <si>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</si>
  <si>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</si>
  <si>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</si>
  <si>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</si>
  <si>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</si>
  <si>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</si>
  <si>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</si>
  <si>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</si>
  <si>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</si>
  <si>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</si>
  <si>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</si>
  <si>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</si>
  <si>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</si>
  <si>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</si>
  <si>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</si>
  <si>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</si>
  <si>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</si>
  <si>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</si>
  <si>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</si>
  <si>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</si>
  <si>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</si>
  <si>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</si>
  <si>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</si>
  <si>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</si>
  <si>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</si>
  <si>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</si>
  <si>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</si>
  <si>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</si>
  <si>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</si>
  <si>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</si>
  <si>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</si>
  <si>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</si>
  <si>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</si>
  <si>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</si>
  <si>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</si>
  <si>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</si>
  <si>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</si>
  <si>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</si>
  <si>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</si>
  <si>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</si>
  <si>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</si>
  <si>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</si>
  <si>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</si>
  <si>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</si>
  <si>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</si>
  <si>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</si>
  <si>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</si>
  <si>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</si>
  <si>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</si>
  <si>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</si>
  <si>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</si>
  <si>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</si>
  <si>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</si>
  <si>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</si>
  <si>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</si>
  <si>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</si>
  <si>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</si>
  <si>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</si>
  <si>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</si>
  <si>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</si>
  <si>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</si>
  <si>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</si>
  <si>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</si>
  <si>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</si>
  <si>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</si>
  <si>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</si>
  <si>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</si>
  <si>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</si>
  <si>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</si>
  <si>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</si>
  <si>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</si>
  <si>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</si>
  <si>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</si>
  <si>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</si>
  <si>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</si>
  <si>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</si>
  <si>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</si>
  <si>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</si>
  <si>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</si>
  <si>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</si>
  <si>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</si>
  <si>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</si>
  <si>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</si>
  <si>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</si>
  <si>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</si>
  <si>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</si>
  <si>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</si>
  <si>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</si>
  <si>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</si>
  <si>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</si>
  <si>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</si>
  <si>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</si>
  <si>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</si>
  <si>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</si>
  <si>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</si>
  <si>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</si>
  <si>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</si>
  <si>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</si>
  <si>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</si>
  <si>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</si>
  <si>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</si>
  <si>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</si>
  <si>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</si>
  <si>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</si>
  <si>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</si>
  <si>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</si>
  <si>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</si>
  <si>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</si>
  <si>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</si>
  <si>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</si>
  <si>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</si>
  <si>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</si>
  <si>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</si>
  <si>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</si>
  <si>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</si>
  <si>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</si>
  <si>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</si>
  <si>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</si>
  <si>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</si>
  <si>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</si>
  <si>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</si>
  <si>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</si>
  <si>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</si>
  <si>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</si>
  <si>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</si>
  <si>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</si>
  <si>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</si>
  <si>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</si>
  <si>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</si>
  <si>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</si>
  <si>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</si>
  <si>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</si>
  <si>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</si>
  <si>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</si>
  <si>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</si>
  <si>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</si>
  <si>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</si>
  <si>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</si>
  <si>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</si>
  <si>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</si>
  <si>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</si>
  <si>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</si>
  <si>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</si>
  <si>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</si>
  <si>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</si>
  <si>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</si>
  <si>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</si>
  <si>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</si>
  <si>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</si>
  <si>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</si>
  <si>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</si>
  <si>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</si>
  <si>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</si>
  <si>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</si>
  <si>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</si>
  <si>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</si>
  <si>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</si>
  <si>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</si>
  <si>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</si>
  <si>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</si>
  <si>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</si>
  <si>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</si>
  <si>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</si>
  <si>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</si>
  <si>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</si>
  <si>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</si>
  <si>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</si>
  <si>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</si>
  <si>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</si>
  <si>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</si>
  <si>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</si>
  <si>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</si>
  <si>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</si>
  <si>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</si>
  <si>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</si>
  <si>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</si>
  <si>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</si>
  <si>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</si>
  <si>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</si>
  <si>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</si>
  <si>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</si>
  <si>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</si>
  <si>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</si>
  <si>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</si>
  <si>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</si>
  <si>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</si>
  <si>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</si>
  <si>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</si>
  <si>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</si>
  <si>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</si>
  <si>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</si>
  <si>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</si>
  <si>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</si>
  <si>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</si>
  <si>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</si>
  <si>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</si>
  <si>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</si>
  <si>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</si>
  <si>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</si>
  <si>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</si>
  <si>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</si>
  <si>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</si>
  <si>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</si>
  <si>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</si>
  <si>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</si>
  <si>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</si>
  <si>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</si>
  <si>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</si>
  <si>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</si>
  <si>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</si>
  <si>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</si>
  <si>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</si>
  <si>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</si>
  <si>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</si>
  <si>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</si>
  <si>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</si>
  <si>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</si>
  <si>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</si>
  <si>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</si>
  <si>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</si>
  <si>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</si>
  <si>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</si>
  <si>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</si>
  <si>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</si>
  <si>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</si>
  <si>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</si>
  <si>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</si>
  <si>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</si>
  <si>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</si>
  <si>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</si>
  <si>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</si>
  <si>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</si>
  <si>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</si>
  <si>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</si>
  <si>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</si>
  <si>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</si>
  <si>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</si>
  <si>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</si>
  <si>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</si>
  <si>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</si>
  <si>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</si>
  <si>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</si>
  <si>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</si>
  <si>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</si>
  <si>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</si>
  <si>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</si>
  <si>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</si>
  <si>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</si>
  <si>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</si>
  <si>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</si>
  <si>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</si>
  <si>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</si>
  <si>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</si>
  <si>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</si>
  <si>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</si>
  <si>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</si>
  <si>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</si>
  <si>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</si>
  <si>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</si>
  <si>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</si>
  <si>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</si>
  <si>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</si>
  <si>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</si>
  <si>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</si>
  <si>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</si>
  <si>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</si>
  <si>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</si>
  <si>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</si>
  <si>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</si>
  <si>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</si>
  <si>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</si>
  <si>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</si>
  <si>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</si>
  <si>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</si>
  <si>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</si>
  <si>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</si>
  <si>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</si>
  <si>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</si>
  <si>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</si>
  <si>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</si>
  <si>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</si>
  <si>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</si>
  <si>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</si>
  <si>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</si>
  <si>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</si>
  <si>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</si>
  <si>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</si>
  <si>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</si>
  <si>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</si>
  <si>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</si>
  <si>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</si>
  <si>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</si>
  <si>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</si>
  <si>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</si>
  <si>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</si>
  <si>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</si>
  <si>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</si>
  <si>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</si>
  <si>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</si>
  <si>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</si>
  <si>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</si>
  <si>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</si>
  <si>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</si>
  <si>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</si>
  <si>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</si>
  <si>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</si>
  <si>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</si>
  <si>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</si>
  <si>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</si>
  <si>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</si>
  <si>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</si>
  <si>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</si>
  <si>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</si>
  <si>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</si>
  <si>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</si>
  <si>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</si>
  <si>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</si>
  <si>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</si>
  <si>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</si>
  <si>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</si>
  <si>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</si>
  <si>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</si>
  <si>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</si>
  <si>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</si>
  <si>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</si>
  <si>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</si>
  <si>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</si>
  <si>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</si>
  <si>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</si>
  <si>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</si>
  <si>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</si>
  <si>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</si>
  <si>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</si>
  <si>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</si>
  <si>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</si>
  <si>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</si>
  <si>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</si>
  <si>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</si>
  <si>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</si>
  <si>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</si>
  <si>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</si>
  <si>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</si>
  <si>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</si>
  <si>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</si>
  <si>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</si>
  <si>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</si>
  <si>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</si>
  <si>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</si>
  <si>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</si>
  <si>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</si>
  <si>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</si>
  <si>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</si>
  <si>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</si>
  <si>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</si>
  <si>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</si>
  <si>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</si>
  <si>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</si>
  <si>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</si>
  <si>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</si>
  <si>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</si>
  <si>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</si>
  <si>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</si>
  <si>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</si>
  <si>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</si>
  <si>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</si>
  <si>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</si>
  <si>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</si>
  <si>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</si>
  <si>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</si>
  <si>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</si>
  <si>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</si>
  <si>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</si>
  <si>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</si>
  <si>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</si>
  <si>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</si>
  <si>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</si>
  <si>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</si>
  <si>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</si>
  <si>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</si>
  <si>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</si>
  <si>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</si>
  <si>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</si>
  <si>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</si>
  <si>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</si>
  <si>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</si>
  <si>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</si>
  <si>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</si>
  <si>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</si>
  <si>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</si>
  <si>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</si>
  <si>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</si>
  <si>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</si>
  <si>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</si>
  <si>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</si>
  <si>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</si>
  <si>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</si>
  <si>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</si>
  <si>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</si>
  <si>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</si>
  <si>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</si>
  <si>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</si>
  <si>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</si>
  <si>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</si>
  <si>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</si>
  <si>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</si>
  <si>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</si>
  <si>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</si>
  <si>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</si>
  <si>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</si>
  <si>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</si>
  <si>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</si>
  <si>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</si>
  <si>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</si>
  <si>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</si>
  <si>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</si>
  <si>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</si>
  <si>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</si>
  <si>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</si>
  <si>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</si>
  <si>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</si>
  <si>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</si>
  <si>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</si>
  <si>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</si>
  <si>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</si>
  <si>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</si>
  <si>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</si>
  <si>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</si>
  <si>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</si>
  <si>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</si>
  <si>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</si>
  <si>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</si>
  <si>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</si>
  <si>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</si>
  <si>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</si>
  <si>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</si>
  <si>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</si>
  <si>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</si>
  <si>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</si>
  <si>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</si>
  <si>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</si>
  <si>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</si>
  <si>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</si>
  <si>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</si>
  <si>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</si>
  <si>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</si>
  <si>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</si>
  <si>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</si>
  <si>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</si>
  <si>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</si>
  <si>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</si>
  <si>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</si>
  <si>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</si>
  <si>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</si>
  <si>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</si>
  <si>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</si>
  <si>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</si>
  <si>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</si>
  <si>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</si>
  <si>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</si>
  <si>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</si>
  <si>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</si>
  <si>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</si>
  <si>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</si>
  <si>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</si>
  <si>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</si>
  <si>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</si>
  <si>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</si>
  <si>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</si>
  <si>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</si>
  <si>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</si>
  <si>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</si>
  <si>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</si>
  <si>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</si>
  <si>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</si>
  <si>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</si>
  <si>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</si>
  <si>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</si>
  <si>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</si>
  <si>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</si>
  <si>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</si>
  <si>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</si>
  <si>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</si>
  <si>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</si>
  <si>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</si>
  <si>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</si>
  <si>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</si>
  <si>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</si>
  <si>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</si>
  <si>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</si>
  <si>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</si>
  <si>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</si>
  <si>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</si>
  <si>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</si>
  <si>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</si>
  <si>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</si>
  <si>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</si>
  <si>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</si>
  <si>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</si>
  <si>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</si>
  <si>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</si>
  <si>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</si>
  <si>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</si>
  <si>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</si>
  <si>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</si>
  <si>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</si>
  <si>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</si>
  <si>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</si>
  <si>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</si>
  <si>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</si>
  <si>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</si>
  <si>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</si>
  <si>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</si>
  <si>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</si>
  <si>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</si>
  <si>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</si>
  <si>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</si>
  <si>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</si>
  <si>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</si>
  <si>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</si>
  <si>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</si>
  <si>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</si>
  <si>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</si>
  <si>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</si>
  <si>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</si>
  <si>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</si>
  <si>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</si>
  <si>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</si>
  <si>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</si>
  <si>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</si>
  <si>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</si>
  <si>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</si>
  <si>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</si>
  <si>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</si>
  <si>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</si>
  <si>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</si>
  <si>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</si>
  <si>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</si>
  <si>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</si>
  <si>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</si>
  <si>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</si>
  <si>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</si>
  <si>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</si>
  <si>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</si>
  <si>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</si>
  <si>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</si>
  <si>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</si>
  <si>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</si>
  <si>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</si>
  <si>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</si>
  <si>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</si>
  <si>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</si>
  <si>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</si>
  <si>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</si>
  <si>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</si>
  <si>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</si>
  <si>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</si>
  <si>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</si>
  <si>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</si>
  <si>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</si>
  <si>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</si>
  <si>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</si>
  <si>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</si>
  <si>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</si>
  <si>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</si>
  <si>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</si>
  <si>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</si>
  <si>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</si>
  <si>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</si>
  <si>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</si>
  <si>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</si>
  <si>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</si>
  <si>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</si>
  <si>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</si>
  <si>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</si>
  <si>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</si>
  <si>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</si>
  <si>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</si>
  <si>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</si>
  <si>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</si>
  <si>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</si>
  <si>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</si>
  <si>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</si>
  <si>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</si>
  <si>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</si>
  <si>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</si>
  <si>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</si>
  <si>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</si>
  <si>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</si>
  <si>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</si>
  <si>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</si>
  <si>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</si>
  <si>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</si>
  <si>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</si>
  <si>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</si>
  <si>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</si>
  <si>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</si>
  <si>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</si>
  <si>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</si>
  <si>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</si>
  <si>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</si>
  <si>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</si>
  <si>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</si>
  <si>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</si>
  <si>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</si>
  <si>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</si>
  <si>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</si>
  <si>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</si>
  <si>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</si>
  <si>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</si>
  <si>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</si>
  <si>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</si>
  <si>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</si>
  <si>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</si>
  <si>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</si>
  <si>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</si>
  <si>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</si>
  <si>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</si>
  <si>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</si>
  <si>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</si>
  <si>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</si>
  <si>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</si>
  <si>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</si>
  <si>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</si>
  <si>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</si>
  <si>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</si>
  <si>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</si>
  <si>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</si>
  <si>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</si>
  <si>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</si>
  <si>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</si>
  <si>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</si>
  <si>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</si>
  <si>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</si>
  <si>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</si>
  <si>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</si>
  <si>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</si>
  <si>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</si>
  <si>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</si>
  <si>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</si>
  <si>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</si>
  <si>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</si>
  <si>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</si>
  <si>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</si>
  <si>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</si>
  <si>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</si>
  <si>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</si>
  <si>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</si>
  <si>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</si>
  <si>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</si>
  <si>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</si>
  <si>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</si>
  <si>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</si>
  <si>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</si>
  <si>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</si>
  <si>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</si>
  <si>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</si>
  <si>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</si>
  <si>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</si>
  <si>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</si>
  <si>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</si>
  <si>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</si>
  <si>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</si>
  <si>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</si>
  <si>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</si>
  <si>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</si>
  <si>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</si>
  <si>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</si>
  <si>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</si>
  <si>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</si>
  <si>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</si>
  <si>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</si>
  <si>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</si>
  <si>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</si>
  <si>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</si>
  <si>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</si>
  <si>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</si>
  <si>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</si>
  <si>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</si>
  <si>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</si>
  <si>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</si>
  <si>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</si>
  <si>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</si>
  <si>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</si>
  <si>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</si>
  <si>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</si>
  <si>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</si>
  <si>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</si>
  <si>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</si>
  <si>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</si>
  <si>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</si>
  <si>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</si>
  <si>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</si>
  <si>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</si>
  <si>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</si>
  <si>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</si>
  <si>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</si>
  <si>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</si>
  <si>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</si>
  <si>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</si>
  <si>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</si>
  <si>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</si>
  <si>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</si>
  <si>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</si>
  <si>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</si>
  <si>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</si>
  <si>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</si>
  <si>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</si>
  <si>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</si>
  <si>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</si>
  <si>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</si>
  <si>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</si>
  <si>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</si>
  <si>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</si>
  <si>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</si>
  <si>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</si>
  <si>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</si>
  <si>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</si>
  <si>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</si>
  <si>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</si>
  <si>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</si>
  <si>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</si>
  <si>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</si>
  <si>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</si>
  <si>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</si>
  <si>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</si>
  <si>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</si>
  <si>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</si>
  <si>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</si>
  <si>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</si>
  <si>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</si>
  <si>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</si>
  <si>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</si>
  <si>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</si>
  <si>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</si>
  <si>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</si>
  <si>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</si>
  <si>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</si>
  <si>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</si>
  <si>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</si>
  <si>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</si>
  <si>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</si>
  <si>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</si>
  <si>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</si>
  <si>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</si>
  <si>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</si>
  <si>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</si>
  <si>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</si>
  <si>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</si>
  <si>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</si>
  <si>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</si>
  <si>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</si>
  <si>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</si>
  <si>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</si>
  <si>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</si>
  <si>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</si>
  <si>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</si>
  <si>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</si>
  <si>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</si>
  <si>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</si>
  <si>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</si>
  <si>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</si>
  <si>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</si>
  <si>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</si>
  <si>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</si>
  <si>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</si>
  <si>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</si>
  <si>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</si>
  <si>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</si>
  <si>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</si>
  <si>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</si>
  <si>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</si>
  <si>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</si>
  <si>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</si>
  <si>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</si>
  <si>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</si>
  <si>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</si>
  <si>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</si>
  <si>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</si>
  <si>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</si>
  <si>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</si>
  <si>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</si>
  <si>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</si>
  <si>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</si>
  <si>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</si>
  <si>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</si>
  <si>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</si>
  <si>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</si>
  <si>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</si>
  <si>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</si>
  <si>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</si>
  <si>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</si>
  <si>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</si>
  <si>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</si>
  <si>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</si>
  <si>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</si>
  <si>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</si>
  <si>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</si>
  <si>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</si>
  <si>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</si>
  <si>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</si>
  <si>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</si>
  <si>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</si>
  <si>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</si>
  <si>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</si>
  <si>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</si>
  <si>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</si>
  <si>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</si>
  <si>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</si>
  <si>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</si>
  <si>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</si>
  <si>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</si>
  <si>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</si>
  <si>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</si>
  <si>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</si>
  <si>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</si>
  <si>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</si>
  <si>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</si>
  <si>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</si>
  <si>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</si>
  <si>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</si>
  <si>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</si>
  <si>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</si>
  <si>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</si>
  <si>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</si>
  <si>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</si>
  <si>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</si>
  <si>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</si>
  <si>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</si>
  <si>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</si>
  <si>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</si>
  <si>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</si>
  <si>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</si>
  <si>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</si>
  <si>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</si>
  <si>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</si>
  <si>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</si>
  <si>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</si>
  <si>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</si>
  <si>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</si>
  <si>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</si>
  <si>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</si>
  <si>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</si>
  <si>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</si>
  <si>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</si>
  <si>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</si>
  <si>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</si>
  <si>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</si>
  <si>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</si>
  <si>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</si>
  <si>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</si>
  <si>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</si>
  <si>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</si>
  <si>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</si>
  <si>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</si>
  <si>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</si>
  <si>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</si>
  <si>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</si>
  <si>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</si>
  <si>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</si>
  <si>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</si>
  <si>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</si>
  <si>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</si>
  <si>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</si>
  <si>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</si>
  <si>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</si>
  <si>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</si>
  <si>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</si>
  <si>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</si>
  <si>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</si>
  <si>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</si>
  <si>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</si>
  <si>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</si>
  <si>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</si>
  <si>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</si>
  <si>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</si>
  <si>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</si>
  <si>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</si>
  <si>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</si>
  <si>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</si>
  <si>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</si>
  <si>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</si>
  <si>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</si>
  <si>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</si>
  <si>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</si>
  <si>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</si>
  <si>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</si>
  <si>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</si>
  <si>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</si>
  <si>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</si>
  <si>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</si>
  <si>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</si>
  <si>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</si>
  <si>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</si>
  <si>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</si>
  <si>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</si>
  <si>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</si>
  <si>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</si>
  <si>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</si>
  <si>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</si>
  <si>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</si>
  <si>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</si>
  <si>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</si>
  <si>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</si>
  <si>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</si>
  <si>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</si>
  <si>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</si>
  <si>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</si>
  <si>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</si>
  <si>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</si>
  <si>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</si>
  <si>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</si>
  <si>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</si>
  <si>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</si>
  <si>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</si>
  <si>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</si>
  <si>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</si>
  <si>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</si>
  <si>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</si>
  <si>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</si>
  <si>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</si>
  <si>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</si>
  <si>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</si>
  <si>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</si>
  <si>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</si>
  <si>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</si>
  <si>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</si>
  <si>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</si>
  <si>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</si>
  <si>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</si>
  <si>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</si>
  <si>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</si>
  <si>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</si>
  <si>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</si>
  <si>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</si>
  <si>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</si>
  <si>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</si>
  <si>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</si>
  <si>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</si>
  <si>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</si>
  <si>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</si>
  <si>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</si>
  <si>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</si>
  <si>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</si>
  <si>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</si>
  <si>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</si>
  <si>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</si>
  <si>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</si>
  <si>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</si>
  <si>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</si>
  <si>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</si>
  <si>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</si>
  <si>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</si>
  <si>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</si>
  <si>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</si>
  <si>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</si>
  <si>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</si>
  <si>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</si>
  <si>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</si>
  <si>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</si>
  <si>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</si>
  <si>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</si>
  <si>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</si>
  <si>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</si>
  <si>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</si>
  <si>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</si>
  <si>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</si>
  <si>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</si>
  <si>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</si>
  <si>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</si>
  <si>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</si>
  <si>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</si>
  <si>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</si>
  <si>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</si>
  <si>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</si>
  <si>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</si>
  <si>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</si>
  <si>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</si>
  <si>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</si>
  <si>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</si>
  <si>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</si>
  <si>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</si>
  <si>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</si>
  <si>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</si>
  <si>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</si>
  <si>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</si>
  <si>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</si>
  <si>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</si>
  <si>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</si>
  <si>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</si>
  <si>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</si>
  <si>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</si>
  <si>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</si>
  <si>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</si>
  <si>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</si>
  <si>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</si>
  <si>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</si>
  <si>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</si>
  <si>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</si>
  <si>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</si>
  <si>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</si>
  <si>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</si>
  <si>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</si>
  <si>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</si>
  <si>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</si>
  <si>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</si>
  <si>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</si>
  <si>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</si>
  <si>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</si>
  <si>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</si>
  <si>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</si>
  <si>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</si>
  <si>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</si>
  <si>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</si>
  <si>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</si>
  <si>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</si>
  <si>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</si>
  <si>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</si>
  <si>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</si>
  <si>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</si>
  <si>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</si>
  <si>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</si>
  <si>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</si>
  <si>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</si>
  <si>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</si>
  <si>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</si>
  <si>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</si>
  <si>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</si>
  <si>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</si>
  <si>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</si>
  <si>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</si>
  <si>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</si>
  <si>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</si>
  <si>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</si>
  <si>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</si>
  <si>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</si>
  <si>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</si>
  <si>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</si>
  <si>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</si>
  <si>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</si>
  <si>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</si>
  <si>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</si>
  <si>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</si>
  <si>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</si>
  <si>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</si>
  <si>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</si>
  <si>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</si>
  <si>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</si>
  <si>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</si>
  <si>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</si>
  <si>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</si>
  <si>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</si>
  <si>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</si>
  <si>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</si>
  <si>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</si>
  <si>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</si>
  <si>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</si>
  <si>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</si>
  <si>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</si>
  <si>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</si>
  <si>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</si>
  <si>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</si>
  <si>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</si>
  <si>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</si>
  <si>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</si>
  <si>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</si>
  <si>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</si>
  <si>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</si>
  <si>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</si>
  <si>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</si>
  <si>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</si>
  <si>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</si>
  <si>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</si>
  <si>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</si>
  <si>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</si>
  <si>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</si>
  <si>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</si>
  <si>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</si>
  <si>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</si>
  <si>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</si>
  <si>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</si>
  <si>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</si>
  <si>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</si>
  <si>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</si>
  <si>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</si>
  <si>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</si>
  <si>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</si>
  <si>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</si>
  <si>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</si>
  <si>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</si>
  <si>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</si>
  <si>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</si>
  <si>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</si>
  <si>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</si>
  <si>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</si>
  <si>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</si>
  <si>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</si>
  <si>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</si>
  <si>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</si>
  <si>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</si>
  <si>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</si>
  <si>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</si>
  <si>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</si>
  <si>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</si>
  <si>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</si>
  <si>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</si>
  <si>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</si>
  <si>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</si>
  <si>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</si>
  <si>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</si>
  <si>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</si>
  <si>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</si>
  <si>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</si>
  <si>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</si>
  <si>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</si>
  <si>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</si>
  <si>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</si>
  <si>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</si>
  <si>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</si>
  <si>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</si>
  <si>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</si>
  <si>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</si>
  <si>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</si>
  <si>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</si>
  <si>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</si>
  <si>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</si>
  <si>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</si>
  <si>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</si>
  <si>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</si>
  <si>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</si>
  <si>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</si>
  <si>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</si>
  <si>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</si>
  <si>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</si>
  <si>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</si>
  <si>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</si>
  <si>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</si>
  <si>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</si>
  <si>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</si>
  <si>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</si>
  <si>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</si>
  <si>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</si>
  <si>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</si>
  <si>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</si>
  <si>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</si>
  <si>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</si>
  <si>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</si>
  <si>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</si>
  <si>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</si>
  <si>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</si>
  <si>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</si>
  <si>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</si>
  <si>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</si>
  <si>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</si>
  <si>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</si>
  <si>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</si>
  <si>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</si>
  <si>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</si>
  <si>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</si>
  <si>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</si>
  <si>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</si>
  <si>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</si>
  <si>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</si>
  <si>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</si>
  <si>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</si>
  <si>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</si>
  <si>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</si>
  <si>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</si>
  <si>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</si>
  <si>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</si>
  <si>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</si>
  <si>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</si>
  <si>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</si>
  <si>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</si>
  <si>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</si>
  <si>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</si>
  <si>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</si>
  <si>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</si>
  <si>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</si>
  <si>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</si>
  <si>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</si>
  <si>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</si>
  <si>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</si>
  <si>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</si>
  <si>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</si>
  <si>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</si>
  <si>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</si>
  <si>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</si>
  <si>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</si>
  <si>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</si>
  <si>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</si>
  <si>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</si>
  <si>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</si>
  <si>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</si>
  <si>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</si>
  <si>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</si>
  <si>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</si>
  <si>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</si>
  <si>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</si>
  <si>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</si>
  <si>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</si>
  <si>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</si>
  <si>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</si>
  <si>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</si>
  <si>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</si>
  <si>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</si>
  <si>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</si>
  <si>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</si>
  <si>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</si>
  <si>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</si>
  <si>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</si>
  <si>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</si>
  <si>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</si>
  <si>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</si>
  <si>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</si>
  <si>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</si>
  <si>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</si>
  <si>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</si>
  <si>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</si>
  <si>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</si>
  <si>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</si>
  <si>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</si>
  <si>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</si>
  <si>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</si>
  <si>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</si>
  <si>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</si>
  <si>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</si>
  <si>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</si>
  <si>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</si>
  <si>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</si>
  <si>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</si>
  <si>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</si>
  <si>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</si>
  <si>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</si>
  <si>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</si>
  <si>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</si>
  <si>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</si>
  <si>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</si>
  <si>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</si>
  <si>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</si>
  <si>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</si>
  <si>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</si>
  <si>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</si>
  <si>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</si>
  <si>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</si>
  <si>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</si>
  <si>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</si>
  <si>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</si>
  <si>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</si>
  <si>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</si>
  <si>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</si>
  <si>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</si>
  <si>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</si>
  <si>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</si>
  <si>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</si>
  <si>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</si>
  <si>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</si>
  <si>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</si>
  <si>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</si>
  <si>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</si>
  <si>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</si>
  <si>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</si>
  <si>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</si>
  <si>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</si>
  <si>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</si>
  <si>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</si>
  <si>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</si>
  <si>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</si>
  <si>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</si>
  <si>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</si>
  <si>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</si>
  <si>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</si>
  <si>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</si>
  <si>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</si>
  <si>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</si>
  <si>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</si>
  <si>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</si>
  <si>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</si>
  <si>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</si>
  <si>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</si>
  <si>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</si>
  <si>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</si>
  <si>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</si>
  <si>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</si>
  <si>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</si>
  <si>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</si>
  <si>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</si>
  <si>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</si>
  <si>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</si>
  <si>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</si>
  <si>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</si>
  <si>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</si>
  <si>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</si>
  <si>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</si>
  <si>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</si>
  <si>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</si>
  <si>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</si>
  <si>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</si>
  <si>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</si>
  <si>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</si>
  <si>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</si>
  <si>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</si>
  <si>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</si>
  <si>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</si>
  <si>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</si>
  <si>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</si>
  <si>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</si>
  <si>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</si>
  <si>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</si>
  <si>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</si>
  <si>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</si>
  <si>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</si>
  <si>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</si>
  <si>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</si>
  <si>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</si>
  <si>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</si>
  <si>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</si>
  <si>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</si>
  <si>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</si>
  <si>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</si>
  <si>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</si>
  <si>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</si>
  <si>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</si>
  <si>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</si>
  <si>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</si>
  <si>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</si>
  <si>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</si>
  <si>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</si>
  <si>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</si>
  <si>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</si>
  <si>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</si>
  <si>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</si>
  <si>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</si>
  <si>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</si>
  <si>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</si>
  <si>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</si>
  <si>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</si>
  <si>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</si>
  <si>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</si>
  <si>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</si>
  <si>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</si>
  <si>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</si>
  <si>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</si>
  <si>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</si>
  <si>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</si>
  <si>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</si>
  <si>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</si>
  <si>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</si>
  <si>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</si>
  <si>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</si>
  <si>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</si>
  <si>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</si>
  <si>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</si>
  <si>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</si>
  <si>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</si>
  <si>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</si>
  <si>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</si>
  <si>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</si>
  <si>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</si>
  <si>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</si>
  <si>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</si>
  <si>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</si>
  <si>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</si>
  <si>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</si>
  <si>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</si>
  <si>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</si>
  <si>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</si>
  <si>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</si>
  <si>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</si>
  <si>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</si>
  <si>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</si>
  <si>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</si>
  <si>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</si>
  <si>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</si>
  <si>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</si>
  <si>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</si>
  <si>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</si>
  <si>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</si>
  <si>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</si>
  <si>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</si>
  <si>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</si>
  <si>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</si>
  <si>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</si>
  <si>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</si>
  <si>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</si>
  <si>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</si>
  <si>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</si>
  <si>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</si>
  <si>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</si>
  <si>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</si>
  <si>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</si>
  <si>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</si>
  <si>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</si>
  <si>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</si>
  <si>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</si>
  <si>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</si>
  <si>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</si>
  <si>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</si>
  <si>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</si>
  <si>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</si>
  <si>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</si>
  <si>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</si>
  <si>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</si>
  <si>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</si>
  <si>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</si>
  <si>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</si>
  <si>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</si>
  <si>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</si>
  <si>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</si>
  <si>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</si>
  <si>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</si>
  <si>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</si>
  <si>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</si>
  <si>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</si>
  <si>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</si>
  <si>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</si>
  <si>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</si>
  <si>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</si>
  <si>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</si>
  <si>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</si>
  <si>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</si>
  <si>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</si>
  <si>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</si>
  <si>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</si>
  <si>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</si>
  <si>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</si>
  <si>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</si>
  <si>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</si>
  <si>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</si>
  <si>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</si>
  <si>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</si>
  <si>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</si>
  <si>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</si>
  <si>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</si>
  <si>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</si>
  <si>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</si>
  <si>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</si>
  <si>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</si>
  <si>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</si>
  <si>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</si>
  <si>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</si>
  <si>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</si>
  <si>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</si>
  <si>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</si>
  <si>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</si>
  <si>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</si>
  <si>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</si>
  <si>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</si>
  <si>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</si>
  <si>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</si>
  <si>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</si>
  <si>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</si>
  <si>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</si>
  <si>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</si>
  <si>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</si>
  <si>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</si>
  <si>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</si>
  <si>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</si>
  <si>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</si>
  <si>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</si>
  <si>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</si>
  <si>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</si>
  <si>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</si>
  <si>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</si>
  <si>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</si>
  <si>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</si>
  <si>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</si>
  <si>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</si>
  <si>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</si>
  <si>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</si>
  <si>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</si>
  <si>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</si>
  <si>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</si>
  <si>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</si>
  <si>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</si>
  <si>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</si>
  <si>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</si>
  <si>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</si>
  <si>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</si>
  <si>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</si>
  <si>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</si>
  <si>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</si>
  <si>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</si>
  <si>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</si>
  <si>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</si>
  <si>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</si>
  <si>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</si>
  <si>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</si>
  <si>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</si>
  <si>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</si>
  <si>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</si>
  <si>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</si>
  <si>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</si>
  <si>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</si>
  <si>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</si>
  <si>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</si>
  <si>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</si>
  <si>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</si>
  <si>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</si>
  <si>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</si>
  <si>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</si>
  <si>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</si>
  <si>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</si>
  <si>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</si>
  <si>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</si>
  <si>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</si>
  <si>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</si>
  <si>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</si>
  <si>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</si>
  <si>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</si>
  <si>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</si>
  <si>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</si>
  <si>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</si>
  <si>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</si>
  <si>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</si>
  <si>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</si>
  <si>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</si>
  <si>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</si>
  <si>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</si>
  <si>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</si>
  <si>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</si>
  <si>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</si>
  <si>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</si>
  <si>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</si>
  <si>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</si>
  <si>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</si>
  <si>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</si>
  <si>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</si>
  <si>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</si>
  <si>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</si>
  <si>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</si>
  <si>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</si>
  <si>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</si>
  <si>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</si>
  <si>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</si>
  <si>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</si>
  <si>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</si>
  <si>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</si>
  <si>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</si>
  <si>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</si>
  <si>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</si>
  <si>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</si>
  <si>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</si>
  <si>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</si>
  <si>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</si>
  <si>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</si>
  <si>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</si>
  <si>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</si>
  <si>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</si>
  <si>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</si>
  <si>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</si>
  <si>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</si>
  <si>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</si>
  <si>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</si>
  <si>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</si>
  <si>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</si>
  <si>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</si>
  <si>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</si>
  <si>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</si>
  <si>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</si>
  <si>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</si>
  <si>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</si>
  <si>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</si>
  <si>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</si>
  <si>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</si>
  <si>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</si>
  <si>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</si>
  <si>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</si>
  <si>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</si>
  <si>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</si>
  <si>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</si>
  <si>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</si>
  <si>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</si>
  <si>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</si>
  <si>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</si>
  <si>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</si>
  <si>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</si>
  <si>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</si>
  <si>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</si>
  <si>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</si>
  <si>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</si>
  <si>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</si>
  <si>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</si>
  <si>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</si>
  <si>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</si>
  <si>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</si>
  <si>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</si>
  <si>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</si>
  <si>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</si>
  <si>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</si>
  <si>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</si>
  <si>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</si>
  <si>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</si>
  <si>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</si>
  <si>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</si>
  <si>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</si>
  <si>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</si>
  <si>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</si>
  <si>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</si>
  <si>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</si>
  <si>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</si>
  <si>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</si>
  <si>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</si>
  <si>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</si>
  <si>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</si>
  <si>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</si>
  <si>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</si>
  <si>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</si>
  <si>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</si>
  <si>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</si>
  <si>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</si>
  <si>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</si>
  <si>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</si>
  <si>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</si>
  <si>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</si>
  <si>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</si>
  <si>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</si>
  <si>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</si>
  <si>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</si>
  <si>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</si>
  <si>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</si>
  <si>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</si>
  <si>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</si>
  <si>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</si>
  <si>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</si>
  <si>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</si>
  <si>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</si>
  <si>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</si>
  <si>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</si>
  <si>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</si>
  <si>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</si>
  <si>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</si>
  <si>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</si>
  <si>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</si>
  <si>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</si>
  <si>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</si>
  <si>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</si>
  <si>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</si>
  <si>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</si>
  <si>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</si>
  <si>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</si>
  <si>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</si>
  <si>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</si>
  <si>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</si>
  <si>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</si>
  <si>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</si>
  <si>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</si>
  <si>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</si>
  <si>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</si>
  <si>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</si>
  <si>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</si>
  <si>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</si>
  <si>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</si>
  <si>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</si>
  <si>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</si>
  <si>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</si>
  <si>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</si>
  <si>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</si>
  <si>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</si>
  <si>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</si>
  <si>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</si>
  <si>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</si>
  <si>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</si>
  <si>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</si>
  <si>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</si>
  <si>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</si>
  <si>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</si>
  <si>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</si>
  <si>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</si>
  <si>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</si>
  <si>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</si>
  <si>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</si>
  <si>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</si>
  <si>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</si>
  <si>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</si>
  <si>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</si>
  <si>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</si>
  <si>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</si>
  <si>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</si>
  <si>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</si>
  <si>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</si>
  <si>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</si>
  <si>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</si>
  <si>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</si>
  <si>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</si>
  <si>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</si>
  <si>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</si>
  <si>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</si>
  <si>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</si>
  <si>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</si>
  <si>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</si>
  <si>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</si>
  <si>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</si>
  <si>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</si>
  <si>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</si>
  <si>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</si>
  <si>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</si>
  <si>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</si>
  <si>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</si>
  <si>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</si>
  <si>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</si>
  <si>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</si>
  <si>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</si>
  <si>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</si>
  <si>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</si>
  <si>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</si>
  <si>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</si>
  <si>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</si>
  <si>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</si>
  <si>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</si>
  <si>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</si>
  <si>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</si>
  <si>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</si>
  <si>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</si>
  <si>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</si>
  <si>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</si>
  <si>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</si>
  <si>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</si>
  <si>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</si>
  <si>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</si>
  <si>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</si>
  <si>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</si>
  <si>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</si>
  <si>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</si>
  <si>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</si>
  <si>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</si>
  <si>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</si>
  <si>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</si>
  <si>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</si>
  <si>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</si>
  <si>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</si>
  <si>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</si>
  <si>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</si>
  <si>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</si>
  <si>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</si>
  <si>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</si>
  <si>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</si>
  <si>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</si>
  <si>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</si>
  <si>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</si>
  <si>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</si>
  <si>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</si>
  <si>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</si>
  <si>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</si>
  <si>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</si>
  <si>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</si>
  <si>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</si>
  <si>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</si>
  <si>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</si>
  <si>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</si>
  <si>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</si>
  <si>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</si>
  <si>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</si>
  <si>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</si>
  <si>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</si>
  <si>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</si>
  <si>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</si>
  <si>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</si>
  <si>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</si>
  <si>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</si>
  <si>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</si>
  <si>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</si>
  <si>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</si>
  <si>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</si>
  <si>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</si>
  <si>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</si>
  <si>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</si>
  <si>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</si>
  <si>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</si>
  <si>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</si>
  <si>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</si>
  <si>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</si>
  <si>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</si>
  <si>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</si>
  <si>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</si>
  <si>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</si>
  <si>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</si>
  <si>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</si>
  <si>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</si>
  <si>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</si>
  <si>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</si>
  <si>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</si>
  <si>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</si>
  <si>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</si>
  <si>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</si>
  <si>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</si>
  <si>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</si>
  <si>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</si>
  <si>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</si>
  <si>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</si>
  <si>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</si>
  <si>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</si>
  <si>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</si>
  <si>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</si>
  <si>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</si>
  <si>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</si>
  <si>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</si>
  <si>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</si>
  <si>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</si>
  <si>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</si>
  <si>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</si>
  <si>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</si>
  <si>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</si>
  <si>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</si>
  <si>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</si>
  <si>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</si>
  <si>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</si>
  <si>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</si>
  <si>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</si>
  <si>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</si>
  <si>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</si>
  <si>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</si>
  <si>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</si>
  <si>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</si>
  <si>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</si>
  <si>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</si>
  <si>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</si>
  <si>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</si>
  <si>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</si>
  <si>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</si>
  <si>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</si>
  <si>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</si>
  <si>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</si>
  <si>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</si>
  <si>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</si>
  <si>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</si>
  <si>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</si>
  <si>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</si>
  <si>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</si>
  <si>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</si>
  <si>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</si>
  <si>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</si>
  <si>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</si>
  <si>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</si>
  <si>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</si>
  <si>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</si>
  <si>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</si>
  <si>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</si>
  <si>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</si>
  <si>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</si>
  <si>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</si>
  <si>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</si>
  <si>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</si>
  <si>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</si>
  <si>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</si>
  <si>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</si>
  <si>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</si>
  <si>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</si>
  <si>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</si>
  <si>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</si>
  <si>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</si>
  <si>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</si>
  <si>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</si>
  <si>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</si>
  <si>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</si>
  <si>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</si>
  <si>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</si>
  <si>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</si>
  <si>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</si>
  <si>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</si>
  <si>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</si>
  <si>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</si>
  <si>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</si>
  <si>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</si>
  <si>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</si>
  <si>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</si>
  <si>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</si>
  <si>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</si>
  <si>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</si>
  <si>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</si>
  <si>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</si>
  <si>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</si>
  <si>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</si>
  <si>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</si>
  <si>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</si>
  <si>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</si>
  <si>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</si>
  <si>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</si>
  <si>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</si>
  <si>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</si>
  <si>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</si>
  <si>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</si>
  <si>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</si>
  <si>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</si>
  <si>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</si>
  <si>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</si>
  <si>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</si>
  <si>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</si>
  <si>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</si>
  <si>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</si>
  <si>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</si>
  <si>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</si>
  <si>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</si>
  <si>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</si>
  <si>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</si>
  <si>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</si>
  <si>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</si>
  <si>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</si>
  <si>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</si>
  <si>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</si>
  <si>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</si>
  <si>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</si>
  <si>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</si>
  <si>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</si>
  <si>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</si>
  <si>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</si>
  <si>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</si>
  <si>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</si>
  <si>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</si>
  <si>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</si>
  <si>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</si>
  <si>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</si>
  <si>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</si>
  <si>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</si>
  <si>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</si>
  <si>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</si>
  <si>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</si>
  <si>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</si>
  <si>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</si>
  <si>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</si>
  <si>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</si>
  <si>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</si>
  <si>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</si>
  <si>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</si>
  <si>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</si>
  <si>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</si>
  <si>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</si>
  <si>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</si>
  <si>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</si>
  <si>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</si>
  <si>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</si>
  <si>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</si>
  <si>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</si>
  <si>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</si>
  <si>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</si>
  <si>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</si>
  <si>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</si>
  <si>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</si>
  <si>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</si>
  <si>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</si>
  <si>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</si>
  <si>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</si>
  <si>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</si>
  <si>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</si>
  <si>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</si>
  <si>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</si>
  <si>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</si>
  <si>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</si>
  <si>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</si>
  <si>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</si>
  <si>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</si>
  <si>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</si>
  <si>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</si>
  <si>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</si>
  <si>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</si>
  <si>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</si>
  <si>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</si>
  <si>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</si>
  <si>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</si>
  <si>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</si>
  <si>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</si>
  <si>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</si>
  <si>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</si>
  <si>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</si>
  <si>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</si>
  <si>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</si>
  <si>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</si>
  <si>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</si>
  <si>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</si>
  <si>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</si>
  <si>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</si>
  <si>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</si>
  <si>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</si>
  <si>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</si>
  <si>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</si>
  <si>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</si>
  <si>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</si>
  <si>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</si>
  <si>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</si>
  <si>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</si>
  <si>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</si>
  <si>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</si>
  <si>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</si>
  <si>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</si>
  <si>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</si>
  <si>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</si>
  <si>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</si>
  <si>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</si>
  <si>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</si>
  <si>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</si>
  <si>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</si>
  <si>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</si>
  <si>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</si>
  <si>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</si>
  <si>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</si>
  <si>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</si>
  <si>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</si>
  <si>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</si>
  <si>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</si>
  <si>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</si>
  <si>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</si>
  <si>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</si>
  <si>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</si>
  <si>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</si>
  <si>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</si>
  <si>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</si>
  <si>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</si>
  <si>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</si>
  <si>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</si>
  <si>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</si>
  <si>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</si>
  <si>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</si>
  <si>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</si>
  <si>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</si>
  <si>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</si>
  <si>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</si>
  <si>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</si>
  <si>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</si>
  <si>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</si>
  <si>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</si>
  <si>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</si>
  <si>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</si>
  <si>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</si>
  <si>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</si>
  <si>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</si>
  <si>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</si>
  <si>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</si>
  <si>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</si>
  <si>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</si>
  <si>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</si>
  <si>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</si>
  <si>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</si>
  <si>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</si>
  <si>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</si>
  <si>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</si>
  <si>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</si>
  <si>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</si>
  <si>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</si>
  <si>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</si>
  <si>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</si>
  <si>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</si>
  <si>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</si>
  <si>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</si>
  <si>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</si>
  <si>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</si>
  <si>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</si>
  <si>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</si>
  <si>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</si>
  <si>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</si>
  <si>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</si>
  <si>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</si>
  <si>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</si>
  <si>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</si>
  <si>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</si>
  <si>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</si>
  <si>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</si>
  <si>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</si>
  <si>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</si>
  <si>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</si>
  <si>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</si>
  <si>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</si>
  <si>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</si>
  <si>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</si>
  <si>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</si>
  <si>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</si>
  <si>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</si>
  <si>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</si>
  <si>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</si>
  <si>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</si>
  <si>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</si>
  <si>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</si>
  <si>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</si>
  <si>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</si>
  <si>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</si>
  <si>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</si>
  <si>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</si>
  <si>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</si>
  <si>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</si>
  <si>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</si>
  <si>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</si>
  <si>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</si>
  <si>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</si>
  <si>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</si>
  <si>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</si>
  <si>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</si>
  <si>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</si>
  <si>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</si>
  <si>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</si>
  <si>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</si>
  <si>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</si>
  <si>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</si>
  <si>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</si>
  <si>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</si>
  <si>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</si>
  <si>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</si>
  <si>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</si>
  <si>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</si>
  <si>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</si>
  <si>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</si>
  <si>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</si>
  <si>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</si>
  <si>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</si>
  <si>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</si>
  <si>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</si>
  <si>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</si>
  <si>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</si>
  <si>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</si>
  <si>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</si>
  <si>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</si>
  <si>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</si>
  <si>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</si>
  <si>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</si>
  <si>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</si>
  <si>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</si>
  <si>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</si>
  <si>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</si>
  <si>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</si>
  <si>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</si>
  <si>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</si>
  <si>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</si>
  <si>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</si>
  <si>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</si>
  <si>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</si>
  <si>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</si>
  <si>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</si>
  <si>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</si>
  <si>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</si>
  <si>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</si>
  <si>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</si>
  <si>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</si>
  <si>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</si>
  <si>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</si>
  <si>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</si>
  <si>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</si>
  <si>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</si>
  <si>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</si>
  <si>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</si>
  <si>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</si>
  <si>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</si>
  <si>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</si>
  <si>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</si>
  <si>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</si>
  <si>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</si>
  <si>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</si>
  <si>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</si>
  <si>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</si>
  <si>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</si>
  <si>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</si>
  <si>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</si>
  <si>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</si>
  <si>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</si>
  <si>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</si>
  <si>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</si>
  <si>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</si>
  <si>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</si>
  <si>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</si>
  <si>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</si>
  <si>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</si>
  <si>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</si>
  <si>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</si>
  <si>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</si>
  <si>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</si>
  <si>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</si>
  <si>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</si>
  <si>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</si>
  <si>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</si>
  <si>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</si>
  <si>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</si>
  <si>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</si>
  <si>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</si>
  <si>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</si>
  <si>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</si>
  <si>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</si>
  <si>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</si>
  <si>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</si>
  <si>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</si>
  <si>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</si>
  <si>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</si>
  <si>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</si>
  <si>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</si>
  <si>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</si>
  <si>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</si>
  <si>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</si>
  <si>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</si>
  <si>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</si>
  <si>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</si>
  <si>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</si>
  <si>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</si>
  <si>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</si>
  <si>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</si>
  <si>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</si>
  <si>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</si>
  <si>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</si>
  <si>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</si>
  <si>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</si>
  <si>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</si>
  <si>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</si>
  <si>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</si>
  <si>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</si>
  <si>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</si>
  <si>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</si>
  <si>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</si>
  <si>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</si>
  <si>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</si>
  <si>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</si>
  <si>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</si>
  <si>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</si>
  <si>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</si>
  <si>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</si>
  <si>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</si>
  <si>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</si>
  <si>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</si>
  <si>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</si>
  <si>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</si>
  <si>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</si>
  <si>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</si>
  <si>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</si>
  <si>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</si>
  <si>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</si>
  <si>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</si>
  <si>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</si>
  <si>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</si>
  <si>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</si>
  <si>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</si>
  <si>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</si>
  <si>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</si>
  <si>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</si>
  <si>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</si>
  <si>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</si>
  <si>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</si>
  <si>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</si>
  <si>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</si>
  <si>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</si>
  <si>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</si>
  <si>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</si>
  <si>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</si>
  <si>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</si>
  <si>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</si>
  <si>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</si>
  <si>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</si>
  <si>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</si>
  <si>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</si>
  <si>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</si>
  <si>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</si>
  <si>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</si>
  <si>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</si>
  <si>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</si>
  <si>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</si>
  <si>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</si>
  <si>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</si>
  <si>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</si>
  <si>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</si>
  <si>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</si>
  <si>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</si>
  <si>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</si>
  <si>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</si>
  <si>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</si>
  <si>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</si>
  <si>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</si>
  <si>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</si>
  <si>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</si>
  <si>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</si>
  <si>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</si>
  <si>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</si>
  <si>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</si>
  <si>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</si>
  <si>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</si>
  <si>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</si>
  <si>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</si>
  <si>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</si>
  <si>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</si>
  <si>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</si>
  <si>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</si>
  <si>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</si>
  <si>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</si>
  <si>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</si>
  <si>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</si>
  <si>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</si>
  <si>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</si>
  <si>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</si>
  <si>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</si>
  <si>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</si>
  <si>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</si>
  <si>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</si>
  <si>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</si>
  <si>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</si>
  <si>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</si>
  <si>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</si>
  <si>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</si>
  <si>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</si>
  <si>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</si>
  <si>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</si>
  <si>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</si>
  <si>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</si>
  <si>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</si>
  <si>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</si>
  <si>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</si>
  <si>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</si>
  <si>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</si>
  <si>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</si>
  <si>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</si>
  <si>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</si>
  <si>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</si>
  <si>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</si>
  <si>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</si>
  <si>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</si>
  <si>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</si>
  <si>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</si>
  <si>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</si>
  <si>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</si>
  <si>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</si>
  <si>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</si>
  <si>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</si>
  <si>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</si>
  <si>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</si>
  <si>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</si>
  <si>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</si>
  <si>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</si>
  <si>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</si>
  <si>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</si>
  <si>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</si>
  <si>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</si>
  <si>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</si>
  <si>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</si>
  <si>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</si>
  <si>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</si>
  <si>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</si>
  <si>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</si>
  <si>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</si>
  <si>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</si>
  <si>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</si>
  <si>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</si>
  <si>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</si>
  <si>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</si>
  <si>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</si>
  <si>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</si>
  <si>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</si>
  <si>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</si>
  <si>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</si>
  <si>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</si>
  <si>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</si>
  <si>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</si>
  <si>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</si>
  <si>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</si>
  <si>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</si>
  <si>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</si>
  <si>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</si>
  <si>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</si>
  <si>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</si>
  <si>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</si>
  <si>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</si>
  <si>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</si>
  <si>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</si>
  <si>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</si>
  <si>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</si>
  <si>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</si>
  <si>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</si>
  <si>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</si>
  <si>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</si>
  <si>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</si>
  <si>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</si>
  <si>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</si>
  <si>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</si>
  <si>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</si>
  <si>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</si>
  <si>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</si>
  <si>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</si>
  <si>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</si>
  <si>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</si>
  <si>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</si>
  <si>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</si>
  <si>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</si>
  <si>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</si>
  <si>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</si>
  <si>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</si>
  <si>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</si>
  <si>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</si>
  <si>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</si>
  <si>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</si>
  <si>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</si>
  <si>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</si>
  <si>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</si>
  <si>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</si>
  <si>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</si>
  <si>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</si>
  <si>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</si>
  <si>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</si>
  <si>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</si>
  <si>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</si>
  <si>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</si>
  <si>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</si>
  <si>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</si>
  <si>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</si>
  <si>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</si>
  <si>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</si>
  <si>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</si>
  <si>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</si>
  <si>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</si>
  <si>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</si>
  <si>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</si>
  <si>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</si>
  <si>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</si>
  <si>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</si>
  <si>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</si>
  <si>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</si>
  <si>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</si>
  <si>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</si>
  <si>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</si>
  <si>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</si>
  <si>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</si>
  <si>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</si>
  <si>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</si>
  <si>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</si>
  <si>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</si>
  <si>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</si>
  <si>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</si>
  <si>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</si>
  <si>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</si>
  <si>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</si>
  <si>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</si>
  <si>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</si>
  <si>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</si>
  <si>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</si>
  <si>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</si>
  <si>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</si>
  <si>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</si>
  <si>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</si>
  <si>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</si>
  <si>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</si>
  <si>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</si>
  <si>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</si>
  <si>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</si>
  <si>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</si>
  <si>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</si>
  <si>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</si>
  <si>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</si>
  <si>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</si>
  <si>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</si>
  <si>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</si>
  <si>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</si>
  <si>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</si>
  <si>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</si>
  <si>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</si>
  <si>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</si>
  <si>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</si>
  <si>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</si>
  <si>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</si>
  <si>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</si>
  <si>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</si>
  <si>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</si>
  <si>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</si>
  <si>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</si>
  <si>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</si>
  <si>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</si>
  <si>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</si>
  <si>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</si>
  <si>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</si>
  <si>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</si>
  <si>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</si>
  <si>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</si>
  <si>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</si>
  <si>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</si>
  <si>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</si>
  <si>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</si>
  <si>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</si>
  <si>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</si>
  <si>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</si>
  <si>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</si>
  <si>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</si>
  <si>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</si>
  <si>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</si>
  <si>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</si>
  <si>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</si>
  <si>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</si>
  <si>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</si>
  <si>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</si>
  <si>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</si>
  <si>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</si>
  <si>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</si>
  <si>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</si>
  <si>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</si>
  <si>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</si>
  <si>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</si>
  <si>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</si>
  <si>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</si>
  <si>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</si>
  <si>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</si>
  <si>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</si>
  <si>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</si>
  <si>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</si>
  <si>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</si>
  <si>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</si>
  <si>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</si>
  <si>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</si>
  <si>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</si>
  <si>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</si>
  <si>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</si>
  <si>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</si>
  <si>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</si>
  <si>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</si>
  <si>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</si>
  <si>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</si>
  <si>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</si>
  <si>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</si>
  <si>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</si>
  <si>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</si>
  <si>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</si>
  <si>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</si>
  <si>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</si>
  <si>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</si>
  <si>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</si>
  <si>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</si>
  <si>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</si>
  <si>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</si>
  <si>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</si>
  <si>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</si>
  <si>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</si>
  <si>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</si>
  <si>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</si>
  <si>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</si>
  <si>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</si>
  <si>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</si>
  <si>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</si>
  <si>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</si>
  <si>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</si>
  <si>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</si>
  <si>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</si>
  <si>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</si>
  <si>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</si>
  <si>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</si>
  <si>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</si>
  <si>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</si>
  <si>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</si>
  <si>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</si>
  <si>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</si>
  <si>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</si>
  <si>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</si>
  <si>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</si>
  <si>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</si>
  <si>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</si>
  <si>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</si>
  <si>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</si>
  <si>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</si>
  <si>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</si>
  <si>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</si>
  <si>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</si>
  <si>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</si>
  <si>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</si>
  <si>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</si>
  <si>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</si>
  <si>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</si>
  <si>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</si>
  <si>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</si>
  <si>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</si>
  <si>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</si>
  <si>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</si>
  <si>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</si>
  <si>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</si>
  <si>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</si>
  <si>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</si>
  <si>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</si>
  <si>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</si>
  <si>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</si>
  <si>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</si>
  <si>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</si>
  <si>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</si>
  <si>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</si>
  <si>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</si>
  <si>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</si>
  <si>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</si>
  <si>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</si>
  <si>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</si>
  <si>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</si>
  <si>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</si>
  <si>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</si>
  <si>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</si>
  <si>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</si>
  <si>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</si>
  <si>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</si>
  <si>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</si>
  <si>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</si>
  <si>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</si>
  <si>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</si>
  <si>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</si>
  <si>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</si>
  <si>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</si>
  <si>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</si>
  <si>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</si>
  <si>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</si>
  <si>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</si>
  <si>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</si>
  <si>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</si>
  <si>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</si>
  <si>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</si>
  <si>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</si>
  <si>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</si>
  <si>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</si>
  <si>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</si>
  <si>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</si>
  <si>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</si>
  <si>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</si>
  <si>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</si>
  <si>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</si>
  <si>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</si>
  <si>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</si>
  <si>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</si>
  <si>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</si>
  <si>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</si>
  <si>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</si>
  <si>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</si>
  <si>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</si>
  <si>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</si>
  <si>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</si>
  <si>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</si>
  <si>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</si>
  <si>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</si>
  <si>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</si>
  <si>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</si>
  <si>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</si>
  <si>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</si>
  <si>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</si>
  <si>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</si>
  <si>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</si>
  <si>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</si>
  <si>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</si>
  <si>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</si>
  <si>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</si>
  <si>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</si>
  <si>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</si>
  <si>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</si>
  <si>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</si>
  <si>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</si>
  <si>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</si>
  <si>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</si>
  <si>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</si>
  <si>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</si>
  <si>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</si>
  <si>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</si>
  <si>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</si>
  <si>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</si>
  <si>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</si>
  <si>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</si>
  <si>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</si>
  <si>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</si>
  <si>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</si>
  <si>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</si>
  <si>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</si>
  <si>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</si>
  <si>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</si>
  <si>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</si>
  <si>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</si>
  <si>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</si>
  <si>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</si>
  <si>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</si>
  <si>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</si>
  <si>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</si>
  <si>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</si>
  <si>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</si>
  <si>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</si>
  <si>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</si>
  <si>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</si>
  <si>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</si>
  <si>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</si>
  <si>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</si>
  <si>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</si>
  <si>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</si>
  <si>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</si>
  <si>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</si>
  <si>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</si>
  <si>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</si>
  <si>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</si>
  <si>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</si>
  <si>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</si>
  <si>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</si>
  <si>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</si>
  <si>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</si>
  <si>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</si>
  <si>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</si>
  <si>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</si>
  <si>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</si>
  <si>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</si>
  <si>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</si>
  <si>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</si>
  <si>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</si>
  <si>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</si>
  <si>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</si>
  <si>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</si>
  <si>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</si>
  <si>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</si>
  <si>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</si>
  <si>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</si>
  <si>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</si>
  <si>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</si>
  <si>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</si>
  <si>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</si>
  <si>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</si>
  <si>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</si>
  <si>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</si>
  <si>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</si>
  <si>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</si>
  <si>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</si>
  <si>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</si>
  <si>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</si>
  <si>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</si>
  <si>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</si>
  <si>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</si>
  <si>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</si>
  <si>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</si>
  <si>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</si>
  <si>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</si>
  <si>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</si>
  <si>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</si>
  <si>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</si>
  <si>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</si>
  <si>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</si>
  <si>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</si>
  <si>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</si>
  <si>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</si>
  <si>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</si>
  <si>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</si>
  <si>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</si>
  <si>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</si>
  <si>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</si>
  <si>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</si>
  <si>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</si>
  <si>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</si>
  <si>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</si>
  <si>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</si>
  <si>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</si>
  <si>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</si>
  <si>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</si>
  <si>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</si>
  <si>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</si>
  <si>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</si>
  <si>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</si>
  <si>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</si>
  <si>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</si>
  <si>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</si>
  <si>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</si>
  <si>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</si>
  <si>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</si>
  <si>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</si>
  <si>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</si>
  <si>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</si>
  <si>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</si>
  <si>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</si>
  <si>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</si>
  <si>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</si>
  <si>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</si>
  <si>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</si>
  <si>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</si>
  <si>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</si>
  <si>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</si>
  <si>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</si>
  <si>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</si>
  <si>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</si>
  <si>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</si>
  <si>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</si>
  <si>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</si>
  <si>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</si>
  <si>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</si>
  <si>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</si>
  <si>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</si>
  <si>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</si>
  <si>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</si>
  <si>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</si>
  <si>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</si>
  <si>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</si>
  <si>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</si>
  <si>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</si>
  <si>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</si>
  <si>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</si>
  <si>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</si>
  <si>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</si>
  <si>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</si>
  <si>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</si>
  <si>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</si>
  <si>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</si>
  <si>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</si>
  <si>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</si>
  <si>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</si>
  <si>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</si>
  <si>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</si>
  <si>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</si>
  <si>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</si>
  <si>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</si>
  <si>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</si>
  <si>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</si>
  <si>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</si>
  <si>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</si>
  <si>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</si>
  <si>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</si>
  <si>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</si>
  <si>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</si>
  <si>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</si>
  <si>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</si>
  <si>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</si>
  <si>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</si>
  <si>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</si>
  <si>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</si>
  <si>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</si>
  <si>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</si>
  <si>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</si>
  <si>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</si>
  <si>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</si>
  <si>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</si>
  <si>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</si>
  <si>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</si>
  <si>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</si>
  <si>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</si>
  <si>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</si>
  <si>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</si>
  <si>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</si>
  <si>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</si>
  <si>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</si>
  <si>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</si>
  <si>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</si>
  <si>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</si>
  <si>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</si>
  <si>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</si>
  <si>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</si>
  <si>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</si>
  <si>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</si>
  <si>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</si>
  <si>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</si>
  <si>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</si>
  <si>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</si>
  <si>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</si>
  <si>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</si>
  <si>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</si>
  <si>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</si>
  <si>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</si>
  <si>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</si>
  <si>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</si>
  <si>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</si>
  <si>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</si>
  <si>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</si>
  <si>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</si>
  <si>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</si>
  <si>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</si>
  <si>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</si>
  <si>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</si>
  <si>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</si>
  <si>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</si>
  <si>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</si>
  <si>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</si>
  <si>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</si>
  <si>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</si>
  <si>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</si>
  <si>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</si>
  <si>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</si>
  <si>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</si>
  <si>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</si>
  <si>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</si>
  <si>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</si>
  <si>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</si>
  <si>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</si>
  <si>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</si>
  <si>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</si>
  <si>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</si>
  <si>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</si>
  <si>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</si>
  <si>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</si>
  <si>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</si>
  <si>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</si>
  <si>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</si>
  <si>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</si>
  <si>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</si>
  <si>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</si>
  <si>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</si>
  <si>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</si>
  <si>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</si>
  <si>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</si>
  <si>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</si>
  <si>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</si>
  <si>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</si>
  <si>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</si>
  <si>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</si>
  <si>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</si>
  <si>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</si>
  <si>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</si>
  <si>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</si>
  <si>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</si>
  <si>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</si>
  <si>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</si>
  <si>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</si>
  <si>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</si>
  <si>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</si>
  <si>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</si>
  <si>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</si>
  <si>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</si>
  <si>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</si>
  <si>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</si>
  <si>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</si>
  <si>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</si>
  <si>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</si>
  <si>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</si>
  <si>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</si>
  <si>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</si>
  <si>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</si>
  <si>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</si>
  <si>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</si>
  <si>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</si>
  <si>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</si>
  <si>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</si>
  <si>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</si>
  <si>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</si>
  <si>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</si>
  <si>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</si>
  <si>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</si>
  <si>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</si>
  <si>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</si>
  <si>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</si>
  <si>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</si>
  <si>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</si>
  <si>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</si>
  <si>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</si>
  <si>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</si>
  <si>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</si>
  <si>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</si>
  <si>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</si>
  <si>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</si>
  <si>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</si>
  <si>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</si>
  <si>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</si>
  <si>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</si>
  <si>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</si>
  <si>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</si>
  <si>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</si>
  <si>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</si>
  <si>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</si>
  <si>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</si>
  <si>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</si>
  <si>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</si>
  <si>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</si>
  <si>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</si>
  <si>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</si>
  <si>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</si>
  <si>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</si>
  <si>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</si>
  <si>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</si>
  <si>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</si>
  <si>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</si>
  <si>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</si>
  <si>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</si>
  <si>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</si>
  <si>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</si>
  <si>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</si>
  <si>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</si>
  <si>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</si>
  <si>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</si>
  <si>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</si>
  <si>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</si>
  <si>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</si>
  <si>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</si>
  <si>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</si>
  <si>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</si>
  <si>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</si>
  <si>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</si>
  <si>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</si>
  <si>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</si>
  <si>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</si>
  <si>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</si>
  <si>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</si>
  <si>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</si>
  <si>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</si>
  <si>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</si>
  <si>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</si>
  <si>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</si>
  <si>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</si>
  <si>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</si>
  <si>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</si>
  <si>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</si>
  <si>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</si>
  <si>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</si>
  <si>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</si>
  <si>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</si>
  <si>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</si>
  <si>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</si>
  <si>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</si>
  <si>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</si>
  <si>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</si>
  <si>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</si>
  <si>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</si>
  <si>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</si>
  <si>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</si>
  <si>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</si>
  <si>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</si>
  <si>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</si>
  <si>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</si>
  <si>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</si>
  <si>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</si>
  <si>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</si>
  <si>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</si>
  <si>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</si>
  <si>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</si>
  <si>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</si>
  <si>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</si>
  <si>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</si>
  <si>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</si>
  <si>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</si>
  <si>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</si>
  <si>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</si>
  <si>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</si>
  <si>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</si>
  <si>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</si>
  <si>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</si>
  <si>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</si>
  <si>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</si>
  <si>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</si>
  <si>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</si>
  <si>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</si>
  <si>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</si>
  <si>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</si>
  <si>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</si>
  <si>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</si>
  <si>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</si>
  <si>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</si>
  <si>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</si>
  <si>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</si>
  <si>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</si>
  <si>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</si>
  <si>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</si>
  <si>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</si>
  <si>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</si>
  <si>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</si>
  <si>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</si>
  <si>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</si>
  <si>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</si>
  <si>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</si>
  <si>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</si>
  <si>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</si>
  <si>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</si>
  <si>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</si>
  <si>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</si>
  <si>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</si>
  <si>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</si>
  <si>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</si>
  <si>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</si>
  <si>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</si>
  <si>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</si>
  <si>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</si>
  <si>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</si>
  <si>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</si>
  <si>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</si>
  <si>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</si>
  <si>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</si>
  <si>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</si>
  <si>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</si>
  <si>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</si>
  <si>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</si>
  <si>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</si>
  <si>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</si>
  <si>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</si>
  <si>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</si>
  <si>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</si>
  <si>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</si>
  <si>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</si>
  <si>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</si>
  <si>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</si>
  <si>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</si>
  <si>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</si>
  <si>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</si>
  <si>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</si>
  <si>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</si>
  <si>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</si>
  <si>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</si>
  <si>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</si>
  <si>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</si>
  <si>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</si>
  <si>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</si>
  <si>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</si>
  <si>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</si>
  <si>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</si>
  <si>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</si>
  <si>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</si>
  <si>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</si>
  <si>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</si>
  <si>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</si>
  <si>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</si>
  <si>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</si>
  <si>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</si>
  <si>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</si>
  <si>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</si>
  <si>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</si>
  <si>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</si>
  <si>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</si>
  <si>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</si>
  <si>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</si>
  <si>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</si>
  <si>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</si>
  <si>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</si>
  <si>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</si>
  <si>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</si>
  <si>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</si>
  <si>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</si>
  <si>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</si>
  <si>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</si>
  <si>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</si>
  <si>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</si>
  <si>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</si>
  <si>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</si>
  <si>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</si>
  <si>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</si>
  <si>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</si>
  <si>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</si>
  <si>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</si>
  <si>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</si>
  <si>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</si>
  <si>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</si>
  <si>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</si>
  <si>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</si>
  <si>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</si>
  <si>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</si>
  <si>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</si>
  <si>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</si>
  <si>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</si>
  <si>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</si>
  <si>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</si>
  <si>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</si>
  <si>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</si>
  <si>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</si>
  <si>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</si>
  <si>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</si>
  <si>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</si>
  <si>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</si>
  <si>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</si>
  <si>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</si>
  <si>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</si>
  <si>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</si>
  <si>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</si>
  <si>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</si>
  <si>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</si>
  <si>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</si>
  <si>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</si>
  <si>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</si>
  <si>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</si>
  <si>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</si>
  <si>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</si>
  <si>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</si>
  <si>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</si>
  <si>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</si>
  <si>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</si>
  <si>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</si>
  <si>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</si>
  <si>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</si>
  <si>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</si>
  <si>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</si>
  <si>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</si>
  <si>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</si>
  <si>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</si>
  <si>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</si>
  <si>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</si>
  <si>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</si>
  <si>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</si>
  <si>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</si>
  <si>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</si>
  <si>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</si>
  <si>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</si>
  <si>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</si>
  <si>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</si>
  <si>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</si>
  <si>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</si>
  <si>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</si>
  <si>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</si>
  <si>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</si>
  <si>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</si>
  <si>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</si>
  <si>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</si>
  <si>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</si>
  <si>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</si>
  <si>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</si>
  <si>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</si>
  <si>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</si>
  <si>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</si>
  <si>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</si>
  <si>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</si>
  <si>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</si>
  <si>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</si>
  <si>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</si>
  <si>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</si>
  <si>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</si>
  <si>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</si>
  <si>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</si>
  <si>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</si>
  <si>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</si>
  <si>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</si>
  <si>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</si>
  <si>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</si>
  <si>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</si>
  <si>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</si>
  <si>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</si>
  <si>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</si>
  <si>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</si>
  <si>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</si>
  <si>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</si>
  <si>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</si>
  <si>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</si>
  <si>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</si>
  <si>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</si>
  <si>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</si>
  <si>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</si>
  <si>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</si>
  <si>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</si>
  <si>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</si>
  <si>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</si>
  <si>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</si>
  <si>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</si>
  <si>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</si>
  <si>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</si>
  <si>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</si>
  <si>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</si>
  <si>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</si>
  <si>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</si>
  <si>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</si>
  <si>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</si>
  <si>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</si>
  <si>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</si>
  <si>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</si>
  <si>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</si>
  <si>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</si>
  <si>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</si>
  <si>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</si>
  <si>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</si>
  <si>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</si>
  <si>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</si>
  <si>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</si>
  <si>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</si>
  <si>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</si>
  <si>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</si>
  <si>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</si>
  <si>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</si>
  <si>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</si>
  <si>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</si>
  <si>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</si>
  <si>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</si>
  <si>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</si>
  <si>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</si>
  <si>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</si>
  <si>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</si>
  <si>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</si>
  <si>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</si>
  <si>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</si>
  <si>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</si>
  <si>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</si>
  <si>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</si>
  <si>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</si>
  <si>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</si>
  <si>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</si>
  <si>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</si>
  <si>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</si>
  <si>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</si>
  <si>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</si>
  <si>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</si>
  <si>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</si>
  <si>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</si>
  <si>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</si>
  <si>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</si>
  <si>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</si>
  <si>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</si>
  <si>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</si>
  <si>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</si>
  <si>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</si>
  <si>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</si>
  <si>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</si>
  <si>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</si>
  <si>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</si>
  <si>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</si>
  <si>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</si>
  <si>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</si>
  <si>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</si>
  <si>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</si>
  <si>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</si>
  <si>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</si>
  <si>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</si>
  <si>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</si>
  <si>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</si>
  <si>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</si>
  <si>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</si>
  <si>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</si>
  <si>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</si>
  <si>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</si>
  <si>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</si>
  <si>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</si>
  <si>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</si>
  <si>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</si>
  <si>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</si>
  <si>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</si>
  <si>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</si>
  <si>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</si>
  <si>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</si>
  <si>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</si>
  <si>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</si>
  <si>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</si>
  <si>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</si>
  <si>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</si>
  <si>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</si>
  <si>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</si>
  <si>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</si>
  <si>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</si>
  <si>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</si>
  <si>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</si>
  <si>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</si>
  <si>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</si>
  <si>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</si>
  <si>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</si>
  <si>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</si>
  <si>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</si>
  <si>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</si>
  <si>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</si>
  <si>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</si>
  <si>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</si>
  <si>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</si>
  <si>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</si>
  <si>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</si>
  <si>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</si>
  <si>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</si>
  <si>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</si>
  <si>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</si>
  <si>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</si>
  <si>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</si>
  <si>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</si>
  <si>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</si>
  <si>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</si>
  <si>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</si>
  <si>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</si>
  <si>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</si>
  <si>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</si>
  <si>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</si>
  <si>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</si>
  <si>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</si>
  <si>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</si>
  <si>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</si>
  <si>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</si>
  <si>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</si>
  <si>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</si>
  <si>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</si>
  <si>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</si>
  <si>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</si>
  <si>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</si>
  <si>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</si>
  <si>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</si>
  <si>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</si>
  <si>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</si>
  <si>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</si>
  <si>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</si>
  <si>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</si>
  <si>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</si>
  <si>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</si>
  <si>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</si>
  <si>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</si>
  <si>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</si>
  <si>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</si>
  <si>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</si>
  <si>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</si>
  <si>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</si>
  <si>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</si>
  <si>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</si>
  <si>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</si>
  <si>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</si>
  <si>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</si>
  <si>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</si>
  <si>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</si>
  <si>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</si>
  <si>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</si>
  <si>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</si>
  <si>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</si>
  <si>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</si>
  <si>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</si>
  <si>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</si>
  <si>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</si>
  <si>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</si>
  <si>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</si>
  <si>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</si>
  <si>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</si>
  <si>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</si>
  <si>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</si>
  <si>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</si>
  <si>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</si>
  <si>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</si>
  <si>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</si>
  <si>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</si>
  <si>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</si>
  <si>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</si>
  <si>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</si>
  <si>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</si>
  <si>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</si>
  <si>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</si>
  <si>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</si>
  <si>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</si>
  <si>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</si>
  <si>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</si>
  <si>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</si>
  <si>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</si>
  <si>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</si>
  <si>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</si>
  <si>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</si>
  <si>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</si>
  <si>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</si>
  <si>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</si>
  <si>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</si>
  <si>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</si>
  <si>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</si>
  <si>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</si>
  <si>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</si>
  <si>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</si>
  <si>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</si>
  <si>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</si>
  <si>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</si>
  <si>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</si>
  <si>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</si>
  <si>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</si>
  <si>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</si>
  <si>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</si>
  <si>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</si>
  <si>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</si>
  <si>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</si>
  <si>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</si>
  <si>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</si>
  <si>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</si>
  <si>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</si>
  <si>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</si>
  <si>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</si>
  <si>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</si>
  <si>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</si>
  <si>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</si>
  <si>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</si>
  <si>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</si>
  <si>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</si>
  <si>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</si>
  <si>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</si>
  <si>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</si>
  <si>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</si>
  <si>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</si>
  <si>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</si>
  <si>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</si>
  <si>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</si>
  <si>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</si>
  <si>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</si>
  <si>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</si>
  <si>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</si>
  <si>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</si>
  <si>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</si>
  <si>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</si>
  <si>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</si>
  <si>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</si>
  <si>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</si>
  <si>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</si>
  <si>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</si>
  <si>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</si>
  <si>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</si>
  <si>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</si>
  <si>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</si>
  <si>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</si>
  <si>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</si>
  <si>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</si>
  <si>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</si>
  <si>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</si>
  <si>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</si>
  <si>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</si>
  <si>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</si>
  <si>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</si>
  <si>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</si>
  <si>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</si>
  <si>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</si>
  <si>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</si>
  <si>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</si>
  <si>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</si>
  <si>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</si>
  <si>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</si>
  <si>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</si>
  <si>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</si>
  <si>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</si>
  <si>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</si>
  <si>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</si>
  <si>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</si>
  <si>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</si>
  <si>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</si>
  <si>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</si>
  <si>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</si>
  <si>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</si>
  <si>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</si>
  <si>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</si>
  <si>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</si>
  <si>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</si>
  <si>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</si>
  <si>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</si>
  <si>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</si>
  <si>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</si>
  <si>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</si>
  <si>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</si>
  <si>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</si>
  <si>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</si>
  <si>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</si>
  <si>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</si>
  <si>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</si>
  <si>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</si>
  <si>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</si>
  <si>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</si>
  <si>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</si>
  <si>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</si>
  <si>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</si>
  <si>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</si>
  <si>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</si>
  <si>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</si>
  <si>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</si>
  <si>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</si>
  <si>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</si>
  <si>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</si>
  <si>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</si>
  <si>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</si>
  <si>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</si>
  <si>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</si>
  <si>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</si>
  <si>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</si>
  <si>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</si>
  <si>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</si>
  <si>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</si>
  <si>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</si>
  <si>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</si>
  <si>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</si>
  <si>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</si>
  <si>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</si>
  <si>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</si>
  <si>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</si>
  <si>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</si>
  <si>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</si>
  <si>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</si>
  <si>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</si>
  <si>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</si>
  <si>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</si>
  <si>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</si>
  <si>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</si>
  <si>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</si>
  <si>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</si>
  <si>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</si>
  <si>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</si>
  <si>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</si>
  <si>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</si>
  <si>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</si>
  <si>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</si>
  <si>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</si>
  <si>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</si>
  <si>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</si>
  <si>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</si>
  <si>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</si>
  <si>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</si>
  <si>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</si>
  <si>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</si>
  <si>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</si>
  <si>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</si>
  <si>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</si>
  <si>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</si>
  <si>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</si>
  <si>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</si>
  <si>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</si>
  <si>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</si>
  <si>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</si>
  <si>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</si>
  <si>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</si>
  <si>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</si>
  <si>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</si>
  <si>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</si>
  <si>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</si>
  <si>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</si>
  <si>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</si>
  <si>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</si>
  <si>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</si>
  <si>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</si>
  <si>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</si>
  <si>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</si>
  <si>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</si>
  <si>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</si>
  <si>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</si>
  <si>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</si>
  <si>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</si>
  <si>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</si>
  <si>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</si>
  <si>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</si>
  <si>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</si>
  <si>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</si>
  <si>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</si>
  <si>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</si>
  <si>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</si>
  <si>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</si>
  <si>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</si>
  <si>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</si>
  <si>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</si>
  <si>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</si>
  <si>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</si>
  <si>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</si>
  <si>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</si>
  <si>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</si>
  <si>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</si>
  <si>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</si>
  <si>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</si>
  <si>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</si>
  <si>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</si>
  <si>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</si>
  <si>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</si>
  <si>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</si>
  <si>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</si>
  <si>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</si>
  <si>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</si>
  <si>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</si>
  <si>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</si>
  <si>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</si>
  <si>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</si>
  <si>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</si>
  <si>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</si>
  <si>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</si>
  <si>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</si>
  <si>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</si>
  <si>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</si>
  <si>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</si>
  <si>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</si>
  <si>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</si>
  <si>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</si>
  <si>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</si>
  <si>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</si>
  <si>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</si>
  <si>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</si>
  <si>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</si>
  <si>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</si>
  <si>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</si>
  <si>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</si>
  <si>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</si>
  <si>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</si>
  <si>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</si>
  <si>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</si>
  <si>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</si>
  <si>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</si>
  <si>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</si>
  <si>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</si>
  <si>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</si>
  <si>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</si>
  <si>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</si>
  <si>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</si>
  <si>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</si>
  <si>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</si>
  <si>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</si>
  <si>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</si>
  <si>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</si>
  <si>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</si>
  <si>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</si>
  <si>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</si>
  <si>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</si>
  <si>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</si>
  <si>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</si>
  <si>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</si>
  <si>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</si>
  <si>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</si>
  <si>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</si>
  <si>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</si>
  <si>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</si>
  <si>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</si>
  <si>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</si>
  <si>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</si>
  <si>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</si>
  <si>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</si>
  <si>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</si>
  <si>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</si>
  <si>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</si>
  <si>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</si>
  <si>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</si>
  <si>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</si>
  <si>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</si>
  <si>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</si>
  <si>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</si>
  <si>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</si>
  <si>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</si>
  <si>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</si>
  <si>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</si>
  <si>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</si>
  <si>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</si>
  <si>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</si>
  <si>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</si>
  <si>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</si>
  <si>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</si>
  <si>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</si>
  <si>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</si>
  <si>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</si>
  <si>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</si>
  <si>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</si>
  <si>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</si>
  <si>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</si>
  <si>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</si>
  <si>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</si>
  <si>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</si>
  <si>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</si>
  <si>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</si>
  <si>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</si>
  <si>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</si>
  <si>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</si>
  <si>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</si>
  <si>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</si>
  <si>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</si>
  <si>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</si>
  <si>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</si>
  <si>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</si>
  <si>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</si>
  <si>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</si>
  <si>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</si>
  <si>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</si>
  <si>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</si>
  <si>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</si>
  <si>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</si>
  <si>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</si>
  <si>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</si>
  <si>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</si>
  <si>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</si>
  <si>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</si>
  <si>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</si>
  <si>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</si>
  <si>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</si>
  <si>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</si>
  <si>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</si>
  <si>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</si>
  <si>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</si>
  <si>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</si>
  <si>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</si>
  <si>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</si>
  <si>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</si>
  <si>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</si>
  <si>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</si>
  <si>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</si>
  <si>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</si>
  <si>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</si>
  <si>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</si>
  <si>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</si>
  <si>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</si>
  <si>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</si>
  <si>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</si>
  <si>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</si>
  <si>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</si>
  <si>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</si>
  <si>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</si>
  <si>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</si>
  <si>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</si>
  <si>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</si>
  <si>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</si>
  <si>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</si>
  <si>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</si>
  <si>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</si>
  <si>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</si>
  <si>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</si>
  <si>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</si>
  <si>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</si>
  <si>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</si>
  <si>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</si>
  <si>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</si>
  <si>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</si>
  <si>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</si>
  <si>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</si>
  <si>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</si>
  <si>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</si>
  <si>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</si>
  <si>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</si>
  <si>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</si>
  <si>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</si>
  <si>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</si>
  <si>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</si>
  <si>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</si>
  <si>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</si>
  <si>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</si>
  <si>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</si>
  <si>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</si>
  <si>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</si>
  <si>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</si>
  <si>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</si>
  <si>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</si>
  <si>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</si>
  <si>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</si>
  <si>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</si>
  <si>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</si>
  <si>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</si>
  <si>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</si>
  <si>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</si>
  <si>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</si>
  <si>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</si>
  <si>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</si>
  <si>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</si>
  <si>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</si>
  <si>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</si>
  <si>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</si>
  <si>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</si>
  <si>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</si>
  <si>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</si>
  <si>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</si>
  <si>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</si>
  <si>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</si>
  <si>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</si>
  <si>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</si>
  <si>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</si>
  <si>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</si>
  <si>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</si>
  <si>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</si>
  <si>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</si>
  <si>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</si>
  <si>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</si>
  <si>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</si>
  <si>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</si>
  <si>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</si>
  <si>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</si>
  <si>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</si>
  <si>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</si>
  <si>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</si>
  <si>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</si>
  <si>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</si>
  <si>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</si>
  <si>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</si>
  <si>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</si>
  <si>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</si>
  <si>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</si>
  <si>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</si>
  <si>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</si>
  <si>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</si>
  <si>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</si>
  <si>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</si>
  <si>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</si>
  <si>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</si>
  <si>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</si>
  <si>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</si>
  <si>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</si>
  <si>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</si>
  <si>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</si>
  <si>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</si>
  <si>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</si>
  <si>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</si>
  <si>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</si>
  <si>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</si>
  <si>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</si>
  <si>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</si>
  <si>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</si>
  <si>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</si>
  <si>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</si>
  <si>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</si>
  <si>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</si>
  <si>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</si>
  <si>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</si>
  <si>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</si>
  <si>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</si>
  <si>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</si>
  <si>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</si>
  <si>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</si>
  <si>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</si>
  <si>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</si>
  <si>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</si>
  <si>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</si>
  <si>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</si>
  <si>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</si>
  <si>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</si>
  <si>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</si>
  <si>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</si>
  <si>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</si>
  <si>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</si>
  <si>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</si>
  <si>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</si>
  <si>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</si>
  <si>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</si>
  <si>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</si>
  <si>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</si>
  <si>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</si>
  <si>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</si>
  <si>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</si>
  <si>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</si>
  <si>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</si>
  <si>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</si>
  <si>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</si>
  <si>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</si>
  <si>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</si>
  <si>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</si>
  <si>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</si>
  <si>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</si>
  <si>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</si>
  <si>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</si>
  <si>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</si>
  <si>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</si>
  <si>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</si>
  <si>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</si>
  <si>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</si>
  <si>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</si>
  <si>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</si>
  <si>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</si>
  <si>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</si>
  <si>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</si>
  <si>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</si>
  <si>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</si>
  <si>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</si>
  <si>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</si>
  <si>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</si>
  <si>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</si>
  <si>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</si>
  <si>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</si>
  <si>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</si>
  <si>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</si>
  <si>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</si>
  <si>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</si>
  <si>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</si>
  <si>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</si>
  <si>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</si>
  <si>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</si>
  <si>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</si>
  <si>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</si>
  <si>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</si>
  <si>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</si>
  <si>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</si>
  <si>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</si>
  <si>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</si>
  <si>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</si>
  <si>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</si>
  <si>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</si>
  <si>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</si>
  <si>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</si>
  <si>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</si>
  <si>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</si>
  <si>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</si>
  <si>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</si>
  <si>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</si>
  <si>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</si>
  <si>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</si>
  <si>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</si>
  <si>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</si>
  <si>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</si>
  <si>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</si>
  <si>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</si>
  <si>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</si>
  <si>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</si>
  <si>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</si>
  <si>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</si>
  <si>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</si>
  <si>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</si>
  <si>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</si>
  <si>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</si>
  <si>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</si>
  <si>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</si>
  <si>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</si>
  <si>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</si>
  <si>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</si>
  <si>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</si>
  <si>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</si>
  <si>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</si>
  <si>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</si>
  <si>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</si>
  <si>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</si>
  <si>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</si>
  <si>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</si>
  <si>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</si>
  <si>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</si>
  <si>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</si>
  <si>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</si>
  <si>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</si>
  <si>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</si>
  <si>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</si>
  <si>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</si>
  <si>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</si>
  <si>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</si>
  <si>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</si>
  <si>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</si>
  <si>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</si>
  <si>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</si>
  <si>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</si>
  <si>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</si>
  <si>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</si>
  <si>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</si>
  <si>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</si>
  <si>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</si>
  <si>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</si>
  <si>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</si>
  <si>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</si>
  <si>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</si>
  <si>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</si>
  <si>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</si>
  <si>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</si>
  <si>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</si>
  <si>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</si>
  <si>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</si>
  <si>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</si>
  <si>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</si>
  <si>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</si>
  <si>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</si>
  <si>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</si>
  <si>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</si>
  <si>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</si>
  <si>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</si>
  <si>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</si>
  <si>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</si>
  <si>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</si>
  <si>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</si>
  <si>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</si>
  <si>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</si>
  <si>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</si>
  <si>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</si>
  <si>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</si>
  <si>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</si>
  <si>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</si>
  <si>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</si>
  <si>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</si>
  <si>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</si>
  <si>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</si>
  <si>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</si>
  <si>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</si>
  <si>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</si>
  <si>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</si>
  <si>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</si>
  <si>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</si>
  <si>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</si>
  <si>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</si>
  <si>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</si>
  <si>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</si>
  <si>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</si>
  <si>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</si>
  <si>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</si>
  <si>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</si>
  <si>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</si>
  <si>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</si>
  <si>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</si>
  <si>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</si>
  <si>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</si>
  <si>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</si>
  <si>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</si>
  <si>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</si>
  <si>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</si>
  <si>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</si>
  <si>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</si>
  <si>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</si>
  <si>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</si>
  <si>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</si>
  <si>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</si>
  <si>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</si>
  <si>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</si>
  <si>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</si>
  <si>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</si>
  <si>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</si>
  <si>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</si>
  <si>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</si>
  <si>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</si>
  <si>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</si>
  <si>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</si>
  <si>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</si>
  <si>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</si>
  <si>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</si>
  <si>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</si>
  <si>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</si>
  <si>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</si>
  <si>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</si>
  <si>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</si>
  <si>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</si>
  <si>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</si>
  <si>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</si>
  <si>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</si>
  <si>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</si>
  <si>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</si>
  <si>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</si>
  <si>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</si>
  <si>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</si>
  <si>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</si>
  <si>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</si>
  <si>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</si>
  <si>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</si>
  <si>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</si>
  <si>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</si>
  <si>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</si>
  <si>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</si>
  <si>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</si>
  <si>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</si>
  <si>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</si>
  <si>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</si>
  <si>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</si>
  <si>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</si>
  <si>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</si>
  <si>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</si>
  <si>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</si>
  <si>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</si>
  <si>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</si>
  <si>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</si>
  <si>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</si>
  <si>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</si>
  <si>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</si>
  <si>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</si>
  <si>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</si>
  <si>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</si>
  <si>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</si>
  <si>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</si>
  <si>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</si>
  <si>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</si>
  <si>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</si>
  <si>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</si>
  <si>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</si>
  <si>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</si>
  <si>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</si>
  <si>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</si>
  <si>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</si>
  <si>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</si>
  <si>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</si>
  <si>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</si>
  <si>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</si>
  <si>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</si>
  <si>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</si>
  <si>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</si>
  <si>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</si>
  <si>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</si>
  <si>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</si>
  <si>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</si>
  <si>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</si>
  <si>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</si>
  <si>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</si>
  <si>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</si>
  <si>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</si>
  <si>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</si>
  <si>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</si>
  <si>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</si>
  <si>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</si>
  <si>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</si>
  <si>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</si>
  <si>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</si>
  <si>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</si>
  <si>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</si>
  <si>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</si>
  <si>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</si>
  <si>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</si>
  <si>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</si>
  <si>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</si>
  <si>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</si>
  <si>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</si>
  <si>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</si>
  <si>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</si>
  <si>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</si>
  <si>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</si>
  <si>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</si>
  <si>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</si>
  <si>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</si>
  <si>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</si>
  <si>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</si>
  <si>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</si>
  <si>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</si>
  <si>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</si>
  <si>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</si>
  <si>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</si>
  <si>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</si>
  <si>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</si>
  <si>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</si>
  <si>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</si>
  <si>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</si>
  <si>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</si>
  <si>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</si>
  <si>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</si>
  <si>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</si>
  <si>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</si>
  <si>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</si>
  <si>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</si>
  <si>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</si>
  <si>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</si>
  <si>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</si>
  <si>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</si>
  <si>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</si>
  <si>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</si>
  <si>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</si>
  <si>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</si>
  <si>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</si>
  <si>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</si>
  <si>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</si>
  <si>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</si>
  <si>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</si>
  <si>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</si>
  <si>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</si>
  <si>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</si>
  <si>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</si>
  <si>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</si>
  <si>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</si>
  <si>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</si>
  <si>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</si>
  <si>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</si>
  <si>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</si>
  <si>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</si>
  <si>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</si>
  <si>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</si>
  <si>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</si>
  <si>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</si>
  <si>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</si>
  <si>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</si>
  <si>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</si>
  <si>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</si>
  <si>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</si>
  <si>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</si>
  <si>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</si>
  <si>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</si>
  <si>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</si>
  <si>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</si>
  <si>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</si>
  <si>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</si>
  <si>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</si>
  <si>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</si>
  <si>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</si>
  <si>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</si>
  <si>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</si>
  <si>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</si>
  <si>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</si>
  <si>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</si>
  <si>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</si>
  <si>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</si>
  <si>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</si>
  <si>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</si>
  <si>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</si>
  <si>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</si>
  <si>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</si>
  <si>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</si>
  <si>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</si>
  <si>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</si>
  <si>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</si>
  <si>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</si>
  <si>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</si>
  <si>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</si>
  <si>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</si>
  <si>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</si>
  <si>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</si>
  <si>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</si>
  <si>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</si>
  <si>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</si>
  <si>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</si>
  <si>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</si>
  <si>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</si>
  <si>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</si>
  <si>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</si>
  <si>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</si>
  <si>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</si>
  <si>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</si>
  <si>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</si>
  <si>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</si>
  <si>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</si>
  <si>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</si>
  <si>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</si>
  <si>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</si>
  <si>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</si>
  <si>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</si>
  <si>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</si>
  <si>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</si>
  <si>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</si>
  <si>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</si>
  <si>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</si>
  <si>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</si>
  <si>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</si>
  <si>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</si>
  <si>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</si>
  <si>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</si>
  <si>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</si>
  <si>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</si>
  <si>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</si>
  <si>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</si>
  <si>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</si>
  <si>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</si>
  <si>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</si>
  <si>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</si>
  <si>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</si>
  <si>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</si>
  <si>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</si>
  <si>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</si>
  <si>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</si>
  <si>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</si>
  <si>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</si>
  <si>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</si>
  <si>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</si>
  <si>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</si>
  <si>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</si>
  <si>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</si>
  <si>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</si>
  <si>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</si>
  <si>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</si>
  <si>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</si>
  <si>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</si>
  <si>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</si>
  <si>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</si>
  <si>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</si>
  <si>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</si>
  <si>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</si>
  <si>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</si>
  <si>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</si>
  <si>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</si>
  <si>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</si>
  <si>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</si>
  <si>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</si>
  <si>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</si>
  <si>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</si>
  <si>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</si>
  <si>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</si>
  <si>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</si>
  <si>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</si>
  <si>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</si>
  <si>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</si>
  <si>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</si>
  <si>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</si>
  <si>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</si>
  <si>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</si>
  <si>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</si>
  <si>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</si>
  <si>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</si>
  <si>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</si>
  <si>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</si>
  <si>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</si>
  <si>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</si>
  <si>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</si>
  <si>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</si>
  <si>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</si>
  <si>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</si>
  <si>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</si>
  <si>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</si>
  <si>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</si>
  <si>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</si>
  <si>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</si>
  <si>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</si>
  <si>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</si>
  <si>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</si>
  <si>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</si>
  <si>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</si>
  <si>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</si>
  <si>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</si>
  <si>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</si>
  <si>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</si>
  <si>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</si>
  <si>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</si>
  <si>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</si>
  <si>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</si>
  <si>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</si>
  <si>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</si>
  <si>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</si>
  <si>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</si>
  <si>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</si>
  <si>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</si>
  <si>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</si>
  <si>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</si>
  <si>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</si>
  <si>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</si>
  <si>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</si>
  <si>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</si>
  <si>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</si>
  <si>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</si>
  <si>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</si>
  <si>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</si>
  <si>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</si>
  <si>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</si>
  <si>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</si>
  <si>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</si>
  <si>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</si>
  <si>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</si>
  <si>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</si>
  <si>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</si>
  <si>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</si>
  <si>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</si>
  <si>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</si>
  <si>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</si>
  <si>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</si>
  <si>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</si>
  <si>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</si>
  <si>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</si>
  <si>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</si>
  <si>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</si>
  <si>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</si>
  <si>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</si>
  <si>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</si>
  <si>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</si>
  <si>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</si>
  <si>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</si>
  <si>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</si>
  <si>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</si>
  <si>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</si>
  <si>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</si>
  <si>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</si>
  <si>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</si>
  <si>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</si>
  <si>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</si>
  <si>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</si>
  <si>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</si>
  <si>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</si>
  <si>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</si>
  <si>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</si>
  <si>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</si>
  <si>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</si>
  <si>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</si>
  <si>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</si>
  <si>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</si>
  <si>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</si>
  <si>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</si>
  <si>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</si>
  <si>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</si>
  <si>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</si>
  <si>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</si>
  <si>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</si>
  <si>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</si>
  <si>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</si>
  <si>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</si>
  <si>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</si>
  <si>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</si>
  <si>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</si>
  <si>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</si>
  <si>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</si>
  <si>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</si>
  <si>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</si>
  <si>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</si>
  <si>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</si>
  <si>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</si>
  <si>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</si>
  <si>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</si>
  <si>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</si>
  <si>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</si>
  <si>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</si>
  <si>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</si>
  <si>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</si>
  <si>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</si>
  <si>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</si>
  <si>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</si>
  <si>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</si>
  <si>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</si>
  <si>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</si>
  <si>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</si>
  <si>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</si>
  <si>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</si>
  <si>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</si>
  <si>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</si>
  <si>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</si>
  <si>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</si>
  <si>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</si>
  <si>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</si>
  <si>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</si>
  <si>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</si>
  <si>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</si>
  <si>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</si>
  <si>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</si>
  <si>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</si>
  <si>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</si>
  <si>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</si>
  <si>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</si>
  <si>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</si>
  <si>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</si>
  <si>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</si>
  <si>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</si>
  <si>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</si>
  <si>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</si>
  <si>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</si>
  <si>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</si>
  <si>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</si>
  <si>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</si>
  <si>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</si>
  <si>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</si>
  <si>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</si>
  <si>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</si>
  <si>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</si>
  <si>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</si>
  <si>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</si>
  <si>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</si>
  <si>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</si>
  <si>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</si>
  <si>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</si>
  <si>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</si>
  <si>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</si>
  <si>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</si>
  <si>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</si>
  <si>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</si>
  <si>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</si>
  <si>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</si>
  <si>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</si>
  <si>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</si>
  <si>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</si>
  <si>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</si>
  <si>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</si>
  <si>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</si>
  <si>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</si>
  <si>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</si>
  <si>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</si>
  <si>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</si>
  <si>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</si>
  <si>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</si>
  <si>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</si>
  <si>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</si>
  <si>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</si>
  <si>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</si>
  <si>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</si>
  <si>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</si>
  <si>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</si>
  <si>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</si>
  <si>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</si>
  <si>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</si>
  <si>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</si>
  <si>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</si>
  <si>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</si>
  <si>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</si>
  <si>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</si>
  <si>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</si>
  <si>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</si>
  <si>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</si>
  <si>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</si>
  <si>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</si>
  <si>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</si>
  <si>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</si>
  <si>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</si>
  <si>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</si>
  <si>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</si>
  <si>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</si>
  <si>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</si>
  <si>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</si>
  <si>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</si>
  <si>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</si>
  <si>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</si>
  <si>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</si>
  <si>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</si>
  <si>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</si>
  <si>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</si>
  <si>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</si>
  <si>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</si>
  <si>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</si>
  <si>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</si>
  <si>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</si>
  <si>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</si>
  <si>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</si>
  <si>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</si>
  <si>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</si>
  <si>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</si>
  <si>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</si>
  <si>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</si>
  <si>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</si>
  <si>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</si>
  <si>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</si>
  <si>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</si>
  <si>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</si>
  <si>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</si>
  <si>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</si>
  <si>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</si>
  <si>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</si>
  <si>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</si>
  <si>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</si>
  <si>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</si>
  <si>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</si>
  <si>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</si>
  <si>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</si>
  <si>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</si>
  <si>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</si>
  <si>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</si>
  <si>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</si>
  <si>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</si>
  <si>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</si>
  <si>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</si>
  <si>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</si>
  <si>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</si>
  <si>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</si>
  <si>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</si>
  <si>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</si>
  <si>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</si>
  <si>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</si>
  <si>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</si>
  <si>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</si>
  <si>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</si>
  <si>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</si>
  <si>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</si>
  <si>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</si>
  <si>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</si>
  <si>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</si>
  <si>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</si>
  <si>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</si>
  <si>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</si>
  <si>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</si>
  <si>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</si>
  <si>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</si>
  <si>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</si>
  <si>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</si>
  <si>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</si>
  <si>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</si>
  <si>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</si>
  <si>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</si>
  <si>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</si>
  <si>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</si>
  <si>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</si>
  <si>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</si>
  <si>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</si>
  <si>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</si>
  <si>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</si>
  <si>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</si>
  <si>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</si>
  <si>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</si>
  <si>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</si>
  <si>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</si>
  <si>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</si>
  <si>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</si>
  <si>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</si>
  <si>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</si>
  <si>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</si>
  <si>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</si>
  <si>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</si>
  <si>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</si>
  <si>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</si>
  <si>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</si>
  <si>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</si>
  <si>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</si>
  <si>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</si>
  <si>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</si>
  <si>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</si>
  <si>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</si>
  <si>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</si>
  <si>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</si>
  <si>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</si>
  <si>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</si>
  <si>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</si>
  <si>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</si>
  <si>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</si>
  <si>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</si>
  <si>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</si>
  <si>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</si>
  <si>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</si>
  <si>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</si>
  <si>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</si>
  <si>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</si>
  <si>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</si>
  <si>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</si>
  <si>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</si>
  <si>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</si>
  <si>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</si>
  <si>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</si>
  <si>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</si>
  <si>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</si>
  <si>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</si>
  <si>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</si>
  <si>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</si>
  <si>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</si>
  <si>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</si>
  <si>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</si>
  <si>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</si>
  <si>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</si>
  <si>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</si>
  <si>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</si>
  <si>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</si>
  <si>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</si>
  <si>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</si>
  <si>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</si>
  <si>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</si>
  <si>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</si>
  <si>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</si>
  <si>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</si>
  <si>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</si>
  <si>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</si>
  <si>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</si>
  <si>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</si>
  <si>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</si>
  <si>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</si>
  <si>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</si>
  <si>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</si>
  <si>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</si>
  <si>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</si>
  <si>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</si>
  <si>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</si>
  <si>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</si>
  <si>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</si>
  <si>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</si>
  <si>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</si>
  <si>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</si>
  <si>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</si>
  <si>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</si>
  <si>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</si>
  <si>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</si>
  <si>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</si>
  <si>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</si>
  <si>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</si>
  <si>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</si>
  <si>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</si>
  <si>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</si>
  <si>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</si>
  <si>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</si>
  <si>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</si>
  <si>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</si>
  <si>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</si>
  <si>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</si>
  <si>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</si>
  <si>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</si>
  <si>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</si>
  <si>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</si>
  <si>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</si>
  <si>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</si>
  <si>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</si>
  <si>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</si>
  <si>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</si>
  <si>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</si>
  <si>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</si>
  <si>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</si>
  <si>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</si>
  <si>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</si>
  <si>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</si>
  <si>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</si>
  <si>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</si>
  <si>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</si>
  <si>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</si>
  <si>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</si>
  <si>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</si>
  <si>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</si>
  <si>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</si>
  <si>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</si>
  <si>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</si>
  <si>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</si>
  <si>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</si>
  <si>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</si>
  <si>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</si>
  <si>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</si>
  <si>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</si>
  <si>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</si>
  <si>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</si>
  <si>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</si>
  <si>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</si>
  <si>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</si>
  <si>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</si>
  <si>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</si>
  <si>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</si>
  <si>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</si>
  <si>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</si>
  <si>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</si>
  <si>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</si>
  <si>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</si>
  <si>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</si>
  <si>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</si>
  <si>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</si>
  <si>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</si>
  <si>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</si>
  <si>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</si>
  <si>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</si>
  <si>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</si>
  <si>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</si>
  <si>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</si>
  <si>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</si>
  <si>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</si>
  <si>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</si>
  <si>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</si>
  <si>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</si>
  <si>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</si>
  <si>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</si>
  <si>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</si>
  <si>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</si>
  <si>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</si>
  <si>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</si>
  <si>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</si>
  <si>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</si>
  <si>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</si>
  <si>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</si>
  <si>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</si>
  <si>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</si>
  <si>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</si>
  <si>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</si>
  <si>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</si>
  <si>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</si>
  <si>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</si>
  <si>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</si>
  <si>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</si>
  <si>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</si>
  <si>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</si>
  <si>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</si>
  <si>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</si>
  <si>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</si>
  <si>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</si>
  <si>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</si>
  <si>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</si>
  <si>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</si>
  <si>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</si>
  <si>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</si>
  <si>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</si>
  <si>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</si>
  <si>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</si>
  <si>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</si>
  <si>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</si>
  <si>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</si>
  <si>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</si>
  <si>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</si>
  <si>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</si>
  <si>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</si>
  <si>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</si>
  <si>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</si>
  <si>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</si>
  <si>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</si>
  <si>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</si>
  <si>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</si>
  <si>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</si>
  <si>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</si>
  <si>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</si>
  <si>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</si>
  <si>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</si>
  <si>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</si>
  <si>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</si>
  <si>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</si>
  <si>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</si>
  <si>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</si>
  <si>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</si>
  <si>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</si>
  <si>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</si>
  <si>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</si>
  <si>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</si>
  <si>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</si>
  <si>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</si>
  <si>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</si>
  <si>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</si>
  <si>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</si>
  <si>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</si>
  <si>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</si>
  <si>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</si>
  <si>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</si>
  <si>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</si>
  <si>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</si>
  <si>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</si>
  <si>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</si>
  <si>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</si>
  <si>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</si>
  <si>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</si>
  <si>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</si>
  <si>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</si>
  <si>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</si>
  <si>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</si>
  <si>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</si>
  <si>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</si>
  <si>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</si>
  <si>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</si>
  <si>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</si>
  <si>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</si>
  <si>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</si>
  <si>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</si>
  <si>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</si>
  <si>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</si>
  <si>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</si>
  <si>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</si>
  <si>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</si>
  <si>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</si>
  <si>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</si>
  <si>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</si>
  <si>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</si>
  <si>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</si>
  <si>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</si>
  <si>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</si>
  <si>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</si>
  <si>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</si>
  <si>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</si>
  <si>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</si>
  <si>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</si>
  <si>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</si>
  <si>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</si>
  <si>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</si>
  <si>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</si>
  <si>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</si>
  <si>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</si>
  <si>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</si>
  <si>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</si>
  <si>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</si>
  <si>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</si>
  <si>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</si>
  <si>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</si>
  <si>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</si>
  <si>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</si>
  <si>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</si>
  <si>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</si>
  <si>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</si>
  <si>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</si>
  <si>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</si>
  <si>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</si>
  <si>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</si>
  <si>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</si>
  <si>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</si>
  <si>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</si>
  <si>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</si>
  <si>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</si>
  <si>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</si>
  <si>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</si>
  <si>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</si>
  <si>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</si>
  <si>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</si>
  <si>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</si>
  <si>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</si>
  <si>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</si>
  <si>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</si>
  <si>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</si>
  <si>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</si>
  <si>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</si>
  <si>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</si>
  <si>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</si>
  <si>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</si>
  <si>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</si>
  <si>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</si>
  <si>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</si>
  <si>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</si>
  <si>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</si>
  <si>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</si>
  <si>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</si>
  <si>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</si>
  <si>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</si>
  <si>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</si>
  <si>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</si>
  <si>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</si>
  <si>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</si>
  <si>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</si>
  <si>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</si>
  <si>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</si>
  <si>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</si>
  <si>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</si>
  <si>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</si>
  <si>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</si>
  <si>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</si>
  <si>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</si>
  <si>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</si>
  <si>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</si>
  <si>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</si>
  <si>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</si>
  <si>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</si>
  <si>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</si>
  <si>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</si>
  <si>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</si>
  <si>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</si>
  <si>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</si>
  <si>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</si>
  <si>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</si>
  <si>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</si>
  <si>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</si>
  <si>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</si>
  <si>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</si>
  <si>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</si>
  <si>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</si>
  <si>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</si>
  <si>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</si>
  <si>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</si>
  <si>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</si>
  <si>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</si>
  <si>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</si>
  <si>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</si>
  <si>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</si>
  <si>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</si>
  <si>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</si>
  <si>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</si>
  <si>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</si>
  <si>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</si>
  <si>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</si>
  <si>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</si>
  <si>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</si>
  <si>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</si>
  <si>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</si>
  <si>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</si>
  <si>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</si>
  <si>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</si>
  <si>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</si>
  <si>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</si>
  <si>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</si>
  <si>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</si>
  <si>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</si>
  <si>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</si>
  <si>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</si>
  <si>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</si>
  <si>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</si>
  <si>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</si>
  <si>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</si>
  <si>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</si>
  <si>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</si>
  <si>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</si>
  <si>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</si>
  <si>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</si>
  <si>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</si>
  <si>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</si>
  <si>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</si>
  <si>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</si>
  <si>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</si>
  <si>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</si>
  <si>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</si>
  <si>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</si>
  <si>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</si>
  <si>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</si>
  <si>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</si>
  <si>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</si>
  <si>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</si>
  <si>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</si>
  <si>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</si>
  <si>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</si>
  <si>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</si>
  <si>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</si>
  <si>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</si>
  <si>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</si>
  <si>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</si>
  <si>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</si>
  <si>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</si>
  <si>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</si>
  <si>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</si>
  <si>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</si>
  <si>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</si>
  <si>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</si>
  <si>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</si>
  <si>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</si>
  <si>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</si>
  <si>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</si>
  <si>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</si>
  <si>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</si>
  <si>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</si>
  <si>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</si>
  <si>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</si>
  <si>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</si>
  <si>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</si>
  <si>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</si>
  <si>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</si>
  <si>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</si>
  <si>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</si>
  <si>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</si>
  <si>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</si>
  <si>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</si>
  <si>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</si>
  <si>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</si>
  <si>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</si>
  <si>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</si>
  <si>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</si>
  <si>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</si>
  <si>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</si>
  <si>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</si>
  <si>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</si>
  <si>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</si>
  <si>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</si>
  <si>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</si>
  <si>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</si>
  <si>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</si>
  <si>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</si>
  <si>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</si>
  <si>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</si>
  <si>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</si>
  <si>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</si>
  <si>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</si>
  <si>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</si>
  <si>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</si>
  <si>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</si>
  <si>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</si>
  <si>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</si>
  <si>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</si>
  <si>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</si>
  <si>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</si>
  <si>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</si>
  <si>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</si>
  <si>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</si>
  <si>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</si>
  <si>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</si>
  <si>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</si>
  <si>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</si>
  <si>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</si>
  <si>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</si>
  <si>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</si>
  <si>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</si>
  <si>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</si>
  <si>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</si>
  <si>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</si>
  <si>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</si>
  <si>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</si>
  <si>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</si>
  <si>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</si>
  <si>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</si>
  <si>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</si>
  <si>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</si>
  <si>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</si>
  <si>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</si>
  <si>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</si>
  <si>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</si>
  <si>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</si>
  <si>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</si>
  <si>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</si>
  <si>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</si>
  <si>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</si>
  <si>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</si>
  <si>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</si>
  <si>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</si>
  <si>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</si>
  <si>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</si>
  <si>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</si>
  <si>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</si>
  <si>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</si>
  <si>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</si>
  <si>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</si>
  <si>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</si>
  <si>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</si>
  <si>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</si>
  <si>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</si>
  <si>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</si>
  <si>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</si>
  <si>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</si>
  <si>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</si>
  <si>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</si>
  <si>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</si>
  <si>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</si>
  <si>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</si>
  <si>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</si>
  <si>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</si>
  <si>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</si>
  <si>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</si>
  <si>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</si>
  <si>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</si>
  <si>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</si>
  <si>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</si>
  <si>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</si>
  <si>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</si>
  <si>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</si>
  <si>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</si>
  <si>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</si>
  <si>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</si>
  <si>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</si>
  <si>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</si>
  <si>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</si>
  <si>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</si>
  <si>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</si>
  <si>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</si>
  <si>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</si>
  <si>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</si>
  <si>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</si>
  <si>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</si>
  <si>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</si>
  <si>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</si>
  <si>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</si>
  <si>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</si>
  <si>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</si>
  <si>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</si>
  <si>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</si>
  <si>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</si>
  <si>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</si>
  <si>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</si>
  <si>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</si>
  <si>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</si>
  <si>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</si>
  <si>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</si>
  <si>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</si>
  <si>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</si>
  <si>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</si>
  <si>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</si>
  <si>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</si>
  <si>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</si>
  <si>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</si>
  <si>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</si>
  <si>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</si>
  <si>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</si>
  <si>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</si>
  <si>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</si>
  <si>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</si>
  <si>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</si>
  <si>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</si>
  <si>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</si>
  <si>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</si>
  <si>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</si>
  <si>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</si>
  <si>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</si>
  <si>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</si>
  <si>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</si>
  <si>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</si>
  <si>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</si>
  <si>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</si>
  <si>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</si>
  <si>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</si>
  <si>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</si>
  <si>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</si>
  <si>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</si>
  <si>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</si>
  <si>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</si>
  <si>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</si>
  <si>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</si>
  <si>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</si>
  <si>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</si>
  <si>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</si>
  <si>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</si>
  <si>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</si>
  <si>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</si>
  <si>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</si>
  <si>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</si>
  <si>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</si>
  <si>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</si>
  <si>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</si>
  <si>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</si>
  <si>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</si>
  <si>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</si>
  <si>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</si>
  <si>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</si>
  <si>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</si>
  <si>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</si>
  <si>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</si>
  <si>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</si>
  <si>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</si>
  <si>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</si>
  <si>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</si>
  <si>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</si>
  <si>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</si>
  <si>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</si>
  <si>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</si>
  <si>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</si>
  <si>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</si>
  <si>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</si>
  <si>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</si>
  <si>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</si>
  <si>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</si>
  <si>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</si>
  <si>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</si>
  <si>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</si>
  <si>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</si>
  <si>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</si>
  <si>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</si>
  <si>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</si>
  <si>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</si>
  <si>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</si>
  <si>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</si>
  <si>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</si>
  <si>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</si>
  <si>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</si>
  <si>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</si>
  <si>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</si>
  <si>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</si>
  <si>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</si>
  <si>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</si>
  <si>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</si>
  <si>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</si>
  <si>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</si>
  <si>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</si>
  <si>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</si>
  <si>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</si>
  <si>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</si>
  <si>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</si>
  <si>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</si>
  <si>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</si>
  <si>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</si>
  <si>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</si>
  <si>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</si>
  <si>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</si>
  <si>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</si>
  <si>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</si>
  <si>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</si>
  <si>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</si>
  <si>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</si>
  <si>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</si>
  <si>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</si>
  <si>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</si>
  <si>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</si>
  <si>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</si>
  <si>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</si>
  <si>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</si>
  <si>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</si>
  <si>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</si>
  <si>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</si>
  <si>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</si>
  <si>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</si>
  <si>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</si>
  <si>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</si>
  <si>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</si>
  <si>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</si>
  <si>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</si>
  <si>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</si>
  <si>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</si>
  <si>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</si>
  <si>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</si>
  <si>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</si>
  <si>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</si>
  <si>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</si>
  <si>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</si>
  <si>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</si>
  <si>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</si>
  <si>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</si>
  <si>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</si>
  <si>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</si>
  <si>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</si>
  <si>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</si>
  <si>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</si>
  <si>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</si>
  <si>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</si>
  <si>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</si>
  <si>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</si>
  <si>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</si>
  <si>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</si>
  <si>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</si>
  <si>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</si>
  <si>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</si>
  <si>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</si>
  <si>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</si>
  <si>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</si>
  <si>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</si>
  <si>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</si>
  <si>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</si>
  <si>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</si>
  <si>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</si>
  <si>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</si>
  <si>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</si>
  <si>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</si>
  <si>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</si>
  <si>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</si>
  <si>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</si>
  <si>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</si>
  <si>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</si>
  <si>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</si>
  <si>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</si>
  <si>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</si>
  <si>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</si>
  <si>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</si>
  <si>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</si>
  <si>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</si>
  <si>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</si>
  <si>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</si>
  <si>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</si>
  <si>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</si>
  <si>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</si>
  <si>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</si>
  <si>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</si>
  <si>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</si>
  <si>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</si>
  <si>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</si>
  <si>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</si>
  <si>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</si>
  <si>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</si>
  <si>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</si>
  <si>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</si>
  <si>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</si>
  <si>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</si>
  <si>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</si>
  <si>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</si>
  <si>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</si>
  <si>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</si>
  <si>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</si>
  <si>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</si>
  <si>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</si>
  <si>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</si>
  <si>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</si>
  <si>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</si>
  <si>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</si>
  <si>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</si>
  <si>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</si>
  <si>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</si>
  <si>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</si>
  <si>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</si>
  <si>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</si>
  <si>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</si>
  <si>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</si>
  <si>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</si>
  <si>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</si>
  <si>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</si>
  <si>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</si>
  <si>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</si>
  <si>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</si>
  <si>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</si>
  <si>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</si>
  <si>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</si>
  <si>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</si>
  <si>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</si>
  <si>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</si>
  <si>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</si>
  <si>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</si>
  <si>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</si>
  <si>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</si>
  <si>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</si>
  <si>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</si>
  <si>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</si>
  <si>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</si>
  <si>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</si>
  <si>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</si>
  <si>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</si>
  <si>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</si>
  <si>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</si>
  <si>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</si>
  <si>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</si>
  <si>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</si>
  <si>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</si>
  <si>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</si>
  <si>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</si>
  <si>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</si>
  <si>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</si>
  <si>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</si>
  <si>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</si>
  <si>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</si>
  <si>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</si>
  <si>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</si>
  <si>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</si>
  <si>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</si>
  <si>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</si>
  <si>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</si>
  <si>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</si>
  <si>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</si>
  <si>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</si>
  <si>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</si>
  <si>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</si>
  <si>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</si>
  <si>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</si>
  <si>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</si>
  <si>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</si>
  <si>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</si>
  <si>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</si>
  <si>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</si>
  <si>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</si>
  <si>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</si>
  <si>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</si>
  <si>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</si>
  <si>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</si>
  <si>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</si>
  <si>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</si>
  <si>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</si>
  <si>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</si>
  <si>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</si>
  <si>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</si>
  <si>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</si>
  <si>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</si>
  <si>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</si>
  <si>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</si>
  <si>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</si>
  <si>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</si>
  <si>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</si>
  <si>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</si>
  <si>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</si>
  <si>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</si>
  <si>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</si>
  <si>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</si>
  <si>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</si>
  <si>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</si>
  <si>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</si>
  <si>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</si>
  <si>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</si>
  <si>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</si>
  <si>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</si>
  <si>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</si>
  <si>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</si>
  <si>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</si>
  <si>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</si>
  <si>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</si>
  <si>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</si>
  <si>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</si>
  <si>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</si>
  <si>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</si>
  <si>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</si>
  <si>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</si>
  <si>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</si>
  <si>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</si>
  <si>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</si>
  <si>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</si>
  <si>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</si>
  <si>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</si>
  <si>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</si>
  <si>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</si>
  <si>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</si>
  <si>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</si>
  <si>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</si>
  <si>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</si>
  <si>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</si>
  <si>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</si>
  <si>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</si>
  <si>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</si>
  <si>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</si>
  <si>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</si>
  <si>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</si>
  <si>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</si>
  <si>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</si>
  <si>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</si>
  <si>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</si>
  <si>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</si>
  <si>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</si>
  <si>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</si>
  <si>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</si>
  <si>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</si>
  <si>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</si>
  <si>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</si>
  <si>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</si>
  <si>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</si>
  <si>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</si>
  <si>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</si>
  <si>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</si>
  <si>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</si>
  <si>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</si>
  <si>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</si>
  <si>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</si>
  <si>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</si>
  <si>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</si>
  <si>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</si>
  <si>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</si>
  <si>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</si>
  <si>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</si>
  <si>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</si>
  <si>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</si>
  <si>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</si>
  <si>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</si>
  <si>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</si>
  <si>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</si>
  <si>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</si>
  <si>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</si>
  <si>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</si>
  <si>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</si>
  <si>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</si>
  <si>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</si>
  <si>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</si>
  <si>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</si>
  <si>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</si>
  <si>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</si>
  <si>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</si>
  <si>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</si>
  <si>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</si>
  <si>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</si>
  <si>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</si>
  <si>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</si>
  <si>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</si>
  <si>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</si>
  <si>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</si>
  <si>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</si>
  <si>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</si>
  <si>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</si>
  <si>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</si>
  <si>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</si>
  <si>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</si>
  <si>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</si>
  <si>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</si>
  <si>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</si>
  <si>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</si>
  <si>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</si>
  <si>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</si>
  <si>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</si>
  <si>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</si>
  <si>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</si>
  <si>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</si>
  <si>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</si>
  <si>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</si>
  <si>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</si>
  <si>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</si>
  <si>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</si>
  <si>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</si>
  <si>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</si>
  <si>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</si>
  <si>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</si>
  <si>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</si>
  <si>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</si>
  <si>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</si>
  <si>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</si>
  <si>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</si>
  <si>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</si>
  <si>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</si>
  <si>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</si>
  <si>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</si>
  <si>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</si>
  <si>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</si>
  <si>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</si>
  <si>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</si>
  <si>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</si>
  <si>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</si>
  <si>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</si>
  <si>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</si>
  <si>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</si>
  <si>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</si>
  <si>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</si>
  <si>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</si>
  <si>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</si>
  <si>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</si>
  <si>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</si>
  <si>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</si>
  <si>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</si>
  <si>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</si>
  <si>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</si>
  <si>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</si>
  <si>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</si>
  <si>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</si>
  <si>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</si>
  <si>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</si>
  <si>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</si>
  <si>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</si>
  <si>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</si>
  <si>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</si>
  <si>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</si>
  <si>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</si>
  <si>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</si>
  <si>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</si>
  <si>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</si>
  <si>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</si>
  <si>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</si>
  <si>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</si>
  <si>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</si>
  <si>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</si>
  <si>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</si>
  <si>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</si>
  <si>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</si>
  <si>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</si>
  <si>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</si>
  <si>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</si>
  <si>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</si>
  <si>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</si>
  <si>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</si>
  <si>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</si>
  <si>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</si>
  <si>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</si>
  <si>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</si>
  <si>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</si>
  <si>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</si>
  <si>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</si>
  <si>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</si>
  <si>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</si>
  <si>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</si>
  <si>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</si>
  <si>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</si>
  <si>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</si>
  <si>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</si>
  <si>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</si>
  <si>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</si>
  <si>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</si>
  <si>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</si>
  <si>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</si>
  <si>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</si>
  <si>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</si>
  <si>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</si>
  <si>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</si>
  <si>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</si>
  <si>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</si>
  <si>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</si>
  <si>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</si>
  <si>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</si>
  <si>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</si>
  <si>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</si>
  <si>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</si>
  <si>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</si>
  <si>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</si>
  <si>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</si>
  <si>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</si>
  <si>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</si>
  <si>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</si>
  <si>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</si>
  <si>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</si>
  <si>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</si>
  <si>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</si>
  <si>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</si>
  <si>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</si>
  <si>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</si>
  <si>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</si>
  <si>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</si>
  <si>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</si>
  <si>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</si>
  <si>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</si>
  <si>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</si>
  <si>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</si>
  <si>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</si>
  <si>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</si>
  <si>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</si>
  <si>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</si>
  <si>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</si>
  <si>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</si>
  <si>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</si>
  <si>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</si>
  <si>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</si>
  <si>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</si>
  <si>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</si>
  <si>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</si>
  <si>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</si>
  <si>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</si>
  <si>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</si>
  <si>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</si>
  <si>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</si>
  <si>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</si>
  <si>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</si>
  <si>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</si>
  <si>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</si>
  <si>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</si>
  <si>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</si>
  <si>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</si>
  <si>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</si>
  <si>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</si>
  <si>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</si>
  <si>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</si>
  <si>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</si>
  <si>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</si>
  <si>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</si>
  <si>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</si>
  <si>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</si>
  <si>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</si>
  <si>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</si>
  <si>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</si>
  <si>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</si>
  <si>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</si>
  <si>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</si>
  <si>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</si>
  <si>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</si>
  <si>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</si>
  <si>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</si>
  <si>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</si>
  <si>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</si>
  <si>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</si>
  <si>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</si>
  <si>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</si>
  <si>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</si>
  <si>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</si>
  <si>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</si>
  <si>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</si>
  <si>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</si>
  <si>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</si>
  <si>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</si>
  <si>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</si>
  <si>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</si>
  <si>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</si>
  <si>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</si>
  <si>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</si>
  <si>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</si>
  <si>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</si>
  <si>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</si>
  <si>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</si>
  <si>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</si>
  <si>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</si>
  <si>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</si>
  <si>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</si>
  <si>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</si>
  <si>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</si>
  <si>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</si>
  <si>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</si>
  <si>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</si>
  <si>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</si>
  <si>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</si>
  <si>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</si>
  <si>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</si>
  <si>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</si>
  <si>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</si>
  <si>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</si>
  <si>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</si>
  <si>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</si>
  <si>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</si>
  <si>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</si>
  <si>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</si>
  <si>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</si>
  <si>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</si>
  <si>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</si>
  <si>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</si>
  <si>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</si>
  <si>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</si>
  <si>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</si>
  <si>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</si>
  <si>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</si>
  <si>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</si>
  <si>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</si>
  <si>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</si>
  <si>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</si>
  <si>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</si>
  <si>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</si>
  <si>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</si>
  <si>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</si>
  <si>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</si>
  <si>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</si>
  <si>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</si>
  <si>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</si>
  <si>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</si>
  <si>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</si>
  <si>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</si>
  <si>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</si>
  <si>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</si>
  <si>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</si>
  <si>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</si>
  <si>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</si>
  <si>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</si>
  <si>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</si>
  <si>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</si>
  <si>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</si>
  <si>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</si>
  <si>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</si>
  <si>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</si>
  <si>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</si>
  <si>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</si>
  <si>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</si>
  <si>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</si>
  <si>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</si>
  <si>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</si>
  <si>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</si>
  <si>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</si>
  <si>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</si>
  <si>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</si>
  <si>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</si>
  <si>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</si>
  <si>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</si>
  <si>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</si>
  <si>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</si>
  <si>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</si>
  <si>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</si>
  <si>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</si>
  <si>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</si>
  <si>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</si>
  <si>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</si>
  <si>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</si>
  <si>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</si>
  <si>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</si>
  <si>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</si>
  <si>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</si>
  <si>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</si>
  <si>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</si>
  <si>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</si>
  <si>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</si>
  <si>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</si>
  <si>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</si>
  <si>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</si>
  <si>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</si>
  <si>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</si>
  <si>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</si>
  <si>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</si>
  <si>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</si>
  <si>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</si>
  <si>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</si>
  <si>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</si>
  <si>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</si>
  <si>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</si>
  <si>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</si>
  <si>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</si>
  <si>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</si>
  <si>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</si>
  <si>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</si>
  <si>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</si>
  <si>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</si>
  <si>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</si>
  <si>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</si>
  <si>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</si>
  <si>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</si>
  <si>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</si>
  <si>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</si>
  <si>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</si>
  <si>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</si>
  <si>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</si>
  <si>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</si>
  <si>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</si>
  <si>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</si>
  <si>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</si>
  <si>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</si>
  <si>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</si>
  <si>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</si>
  <si>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</si>
  <si>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</si>
  <si>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</si>
  <si>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</si>
  <si>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</si>
  <si>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</si>
  <si>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</si>
  <si>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</si>
  <si>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</si>
  <si>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</si>
  <si>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</si>
  <si>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</si>
  <si>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</si>
  <si>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</si>
  <si>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</si>
  <si>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</si>
  <si>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</si>
  <si>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</si>
  <si>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</si>
  <si>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</si>
  <si>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</si>
  <si>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</si>
  <si>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</si>
  <si>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</si>
  <si>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</si>
  <si>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</si>
  <si>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</si>
  <si>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</si>
  <si>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</si>
  <si>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</si>
  <si>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</si>
  <si>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</si>
  <si>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</si>
  <si>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</si>
  <si>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</si>
  <si>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</si>
  <si>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</si>
  <si>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</si>
  <si>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</si>
  <si>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</si>
  <si>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</si>
  <si>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</si>
  <si>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</si>
  <si>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</si>
  <si>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</si>
  <si>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</si>
  <si>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</si>
  <si>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</si>
  <si>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</si>
  <si>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</si>
  <si>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</si>
  <si>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</si>
  <si>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</si>
  <si>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</si>
  <si>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</si>
  <si>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</si>
  <si>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</si>
  <si>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</si>
  <si>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</si>
  <si>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</si>
  <si>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</si>
  <si>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</si>
  <si>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</si>
  <si>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</si>
  <si>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</si>
  <si>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</si>
  <si>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</si>
  <si>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</si>
  <si>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</si>
  <si>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</si>
  <si>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</si>
  <si>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</si>
  <si>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</si>
  <si>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</si>
  <si>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</si>
  <si>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</si>
  <si>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</si>
  <si>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</si>
  <si>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</si>
  <si>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</si>
  <si>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</si>
  <si>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</si>
  <si>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</si>
  <si>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</si>
  <si>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</si>
  <si>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</si>
  <si>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</si>
  <si>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</si>
  <si>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</si>
  <si>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</si>
  <si>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</si>
  <si>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</si>
  <si>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</si>
  <si>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</si>
  <si>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</si>
  <si>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</si>
  <si>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</si>
  <si>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</si>
  <si>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</si>
  <si>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</si>
  <si>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</si>
  <si>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</si>
  <si>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</si>
  <si>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</si>
  <si>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</si>
  <si>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</si>
  <si>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</si>
  <si>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</si>
  <si>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</si>
  <si>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</si>
  <si>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</si>
  <si>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</si>
  <si>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</si>
  <si>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</si>
  <si>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</si>
  <si>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</si>
  <si>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</si>
  <si>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</si>
  <si>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</si>
  <si>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</si>
  <si>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</si>
  <si>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</si>
  <si>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</si>
  <si>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</si>
  <si>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</si>
  <si>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</si>
  <si>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</si>
  <si>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</si>
  <si>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</si>
  <si>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</si>
  <si>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</si>
  <si>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</si>
  <si>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</si>
  <si>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</si>
  <si>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</si>
  <si>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</si>
  <si>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</si>
  <si>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</si>
  <si>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</si>
  <si>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</si>
  <si>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</si>
  <si>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</si>
  <si>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</si>
  <si>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</si>
  <si>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</si>
  <si>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</si>
  <si>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</si>
  <si>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</si>
  <si>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</si>
  <si>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</si>
  <si>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</si>
  <si>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</si>
  <si>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</si>
  <si>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</si>
  <si>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</si>
  <si>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</si>
  <si>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</si>
  <si>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</si>
  <si>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</si>
  <si>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</si>
  <si>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</si>
  <si>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</si>
  <si>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</si>
  <si>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</si>
  <si>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</si>
  <si>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</si>
  <si>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</si>
  <si>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</si>
  <si>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</si>
  <si>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</si>
  <si>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</si>
  <si>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</si>
  <si>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</si>
  <si>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</si>
  <si>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</si>
  <si>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</si>
  <si>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</si>
  <si>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</si>
  <si>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</si>
  <si>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</si>
  <si>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</si>
  <si>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</si>
  <si>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</si>
  <si>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</si>
  <si>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</si>
  <si>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</si>
  <si>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</si>
  <si>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</si>
  <si>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</si>
  <si>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</si>
  <si>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</si>
  <si>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</si>
  <si>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</si>
  <si>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</si>
  <si>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</si>
  <si>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</si>
  <si>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</si>
  <si>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</si>
  <si>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</si>
  <si>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</si>
  <si>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</si>
  <si>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</si>
  <si>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</si>
  <si>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</si>
  <si>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</si>
  <si>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</si>
  <si>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</si>
  <si>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</si>
  <si>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</si>
  <si>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</si>
  <si>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</si>
  <si>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</si>
  <si>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</si>
  <si>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</si>
  <si>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</si>
  <si>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</si>
  <si>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</si>
  <si>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</si>
  <si>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</si>
  <si>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</si>
  <si>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</si>
  <si>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</si>
  <si>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</si>
  <si>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</si>
  <si>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</si>
  <si>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</si>
  <si>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</si>
  <si>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</si>
  <si>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</si>
  <si>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</si>
  <si>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</si>
  <si>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</si>
  <si>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</si>
  <si>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</si>
  <si>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</si>
  <si>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</si>
  <si>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</si>
  <si>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</si>
  <si>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</si>
  <si>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</si>
  <si>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</si>
  <si>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</si>
  <si>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</si>
  <si>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</si>
  <si>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</si>
  <si>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</si>
  <si>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</si>
  <si>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</si>
  <si>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</si>
  <si>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</si>
  <si>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</si>
  <si>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</si>
  <si>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</si>
  <si>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</si>
  <si>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</si>
  <si>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</si>
  <si>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</si>
  <si>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</si>
  <si>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</si>
  <si>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</si>
  <si>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</si>
  <si>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</si>
  <si>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</si>
  <si>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</si>
  <si>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</si>
  <si>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</si>
  <si>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</si>
  <si>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</si>
  <si>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</si>
  <si>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</si>
  <si>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</si>
  <si>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</si>
  <si>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</si>
  <si>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</si>
  <si>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</si>
  <si>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</si>
  <si>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</si>
  <si>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</si>
  <si>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</si>
  <si>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</si>
  <si>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</si>
  <si>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</si>
  <si>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</si>
  <si>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</si>
  <si>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</si>
  <si>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</si>
  <si>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</si>
  <si>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</si>
  <si>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</si>
  <si>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</si>
  <si>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</si>
  <si>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</si>
  <si>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</si>
  <si>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</si>
  <si>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</si>
  <si>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</si>
  <si>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</si>
  <si>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</si>
  <si>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</si>
  <si>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</si>
  <si>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</si>
  <si>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</si>
  <si>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</si>
  <si>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</si>
  <si>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</si>
  <si>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</si>
  <si>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</si>
  <si>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</si>
  <si>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</si>
  <si>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</si>
  <si>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</si>
  <si>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</si>
  <si>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</si>
  <si>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</si>
  <si>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</si>
  <si>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</si>
  <si>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</si>
  <si>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</si>
  <si>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</si>
  <si>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</si>
  <si>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</si>
  <si>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</si>
  <si>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</si>
  <si>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</si>
  <si>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</si>
  <si>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</si>
  <si>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</si>
  <si>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</si>
  <si>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</si>
  <si>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</si>
  <si>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</si>
  <si>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</si>
  <si>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</si>
  <si>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</si>
  <si>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</si>
  <si>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</si>
  <si>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</si>
  <si>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</si>
  <si>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</si>
  <si>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</si>
  <si>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</si>
  <si>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</si>
  <si>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</si>
  <si>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</si>
  <si>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</si>
  <si>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</si>
  <si>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</si>
  <si>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</si>
  <si>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</si>
  <si>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</si>
  <si>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</si>
  <si>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</si>
  <si>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</si>
  <si>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</si>
  <si>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</si>
  <si>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</si>
  <si>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</si>
  <si>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</si>
  <si>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</si>
  <si>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</si>
  <si>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</si>
  <si>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</si>
  <si>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</si>
  <si>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</si>
  <si>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</si>
  <si>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</si>
  <si>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</si>
  <si>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</si>
  <si>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</si>
  <si>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</si>
  <si>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</si>
  <si>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</si>
  <si>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</si>
  <si>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</si>
  <si>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</si>
  <si>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</si>
  <si>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</si>
  <si>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</si>
  <si>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</si>
  <si>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</si>
  <si>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</si>
  <si>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</si>
  <si>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</si>
  <si>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</si>
  <si>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</si>
  <si>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</si>
  <si>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</si>
  <si>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</si>
  <si>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</si>
  <si>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</si>
  <si>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</si>
  <si>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</si>
  <si>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</si>
  <si>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</si>
  <si>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</si>
  <si>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</si>
  <si>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</si>
  <si>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</si>
  <si>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</si>
  <si>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</si>
  <si>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</si>
  <si>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</si>
  <si>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</si>
  <si>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</si>
  <si>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</si>
  <si>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</si>
  <si>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</si>
  <si>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</si>
  <si>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</si>
  <si>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</si>
  <si>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</si>
  <si>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</si>
  <si>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</si>
  <si>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</si>
  <si>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</si>
  <si>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</si>
  <si>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</si>
  <si>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</si>
  <si>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</si>
  <si>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</si>
  <si>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</si>
  <si>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</si>
  <si>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</si>
  <si>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</si>
  <si>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</si>
  <si>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</si>
  <si>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</si>
  <si>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</si>
  <si>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</si>
  <si>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</si>
  <si>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</si>
  <si>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</si>
  <si>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</si>
  <si>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</si>
  <si>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</si>
  <si>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</si>
  <si>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</si>
  <si>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</si>
  <si>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</si>
  <si>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</si>
  <si>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</si>
  <si>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</si>
  <si>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</si>
  <si>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</si>
  <si>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</si>
  <si>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</si>
  <si>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</si>
  <si>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</si>
  <si>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</si>
  <si>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</si>
  <si>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</si>
  <si>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</si>
  <si>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</si>
  <si>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</si>
  <si>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</si>
  <si>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</si>
  <si>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</si>
  <si>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</si>
  <si>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</si>
  <si>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</si>
  <si>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</si>
  <si>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</si>
  <si>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</si>
  <si>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</si>
  <si>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</si>
  <si>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</si>
  <si>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</si>
  <si>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</si>
  <si>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</si>
  <si>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</si>
  <si>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</si>
  <si>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</si>
  <si>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</si>
  <si>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</si>
  <si>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</si>
  <si>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</si>
  <si>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</si>
  <si>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</si>
  <si>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</si>
  <si>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</si>
  <si>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</si>
  <si>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</si>
  <si>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</si>
  <si>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</si>
  <si>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</si>
  <si>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</si>
  <si>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</si>
  <si>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</si>
  <si>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</si>
  <si>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</si>
  <si>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</si>
  <si>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</si>
  <si>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</si>
  <si>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</si>
  <si>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</si>
  <si>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</si>
  <si>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</si>
  <si>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</si>
  <si>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</si>
  <si>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</si>
  <si>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</si>
  <si>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</si>
  <si>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</si>
  <si>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</si>
  <si>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</si>
  <si>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</si>
  <si>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</si>
  <si>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</si>
  <si>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</si>
  <si>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</si>
  <si>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</si>
  <si>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</si>
  <si>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</si>
  <si>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</si>
  <si>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</si>
  <si>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</si>
  <si>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</si>
  <si>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</si>
  <si>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</si>
  <si>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</si>
  <si>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</si>
  <si>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</si>
  <si>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</si>
  <si>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</si>
  <si>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</si>
  <si>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</si>
  <si>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</si>
  <si>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</si>
  <si>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</si>
  <si>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</si>
  <si>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</si>
  <si>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</si>
  <si>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</si>
  <si>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</si>
  <si>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</si>
  <si>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</si>
  <si>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</si>
  <si>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</si>
  <si>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</si>
  <si>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</si>
  <si>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</si>
  <si>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</si>
  <si>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</si>
  <si>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</si>
  <si>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</si>
  <si>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</si>
  <si>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</si>
  <si>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</si>
  <si>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</si>
  <si>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</si>
  <si>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</si>
  <si>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</si>
  <si>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</si>
  <si>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</si>
  <si>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</si>
  <si>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</si>
  <si>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</si>
  <si>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</si>
  <si>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</si>
  <si>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</si>
  <si>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</si>
  <si>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</si>
  <si>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</si>
  <si>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</si>
  <si>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</si>
  <si>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</si>
  <si>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</si>
  <si>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</si>
  <si>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</si>
  <si>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</si>
  <si>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</si>
  <si>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</si>
  <si>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</si>
  <si>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</si>
  <si>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</si>
  <si>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</si>
  <si>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</si>
  <si>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</si>
  <si>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</si>
  <si>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</si>
  <si>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</si>
  <si>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</si>
  <si>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</si>
  <si>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</si>
  <si>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</si>
  <si>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</si>
  <si>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</si>
  <si>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</si>
  <si>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</si>
  <si>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</si>
  <si>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</si>
  <si>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</si>
  <si>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</si>
  <si>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</si>
  <si>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</si>
  <si>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</si>
  <si>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</si>
  <si>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</si>
  <si>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</si>
  <si>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</si>
  <si>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</si>
  <si>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</si>
  <si>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</si>
  <si>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</si>
  <si>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</si>
  <si>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</si>
  <si>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</si>
  <si>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</si>
  <si>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</si>
  <si>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</si>
  <si>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</si>
  <si>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</si>
  <si>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</si>
  <si>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</si>
  <si>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</si>
  <si>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</si>
  <si>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</si>
  <si>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</si>
  <si>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</si>
  <si>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</si>
  <si>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</si>
  <si>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</si>
  <si>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</si>
  <si>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</si>
  <si>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</si>
  <si>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</si>
  <si>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</si>
  <si>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</si>
  <si>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</si>
  <si>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</si>
  <si>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</si>
  <si>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</si>
  <si>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</si>
  <si>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</si>
  <si>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</si>
  <si>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</si>
  <si>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</si>
  <si>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</si>
  <si>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</si>
  <si>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</si>
  <si>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</si>
  <si>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</si>
  <si>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</si>
  <si>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</si>
  <si>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</si>
  <si>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</si>
  <si>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</si>
  <si>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</si>
  <si>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</si>
  <si>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</si>
  <si>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</si>
  <si>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</si>
  <si>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</si>
  <si>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</si>
  <si>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</si>
  <si>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</si>
  <si>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</si>
  <si>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</si>
  <si>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</si>
  <si>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</si>
  <si>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</si>
  <si>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</si>
  <si>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</si>
  <si>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</si>
  <si>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</si>
  <si>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</si>
  <si>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</si>
  <si>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</si>
  <si>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</si>
  <si>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</si>
  <si>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</si>
  <si>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</si>
  <si>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</si>
  <si>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</si>
  <si>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</si>
  <si>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</si>
  <si>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</si>
  <si>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</si>
  <si>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</si>
  <si>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</si>
  <si>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</si>
  <si>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</si>
  <si>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</si>
  <si>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</si>
  <si>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</si>
  <si>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</si>
  <si>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</si>
  <si>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</si>
  <si>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</si>
  <si>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</si>
  <si>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</si>
  <si>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</si>
  <si>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</si>
  <si>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</si>
  <si>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</si>
  <si>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</si>
  <si>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</si>
  <si>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</si>
  <si>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</si>
  <si>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</si>
  <si>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</si>
  <si>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</si>
  <si>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</si>
  <si>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</si>
  <si>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</si>
  <si>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</si>
  <si>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</si>
  <si>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</si>
  <si>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</si>
  <si>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</si>
  <si>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</si>
  <si>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</si>
  <si>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</si>
  <si>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</si>
  <si>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</si>
  <si>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</si>
  <si>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</si>
  <si>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</si>
  <si>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</si>
  <si>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</si>
  <si>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</si>
  <si>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</si>
  <si>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</si>
  <si>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</si>
  <si>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</si>
  <si>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</si>
  <si>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</si>
  <si>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</si>
  <si>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</si>
  <si>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</si>
  <si>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</si>
  <si>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</si>
  <si>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</si>
  <si>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</si>
  <si>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</si>
  <si>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</si>
  <si>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</si>
  <si>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</si>
  <si>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</si>
  <si>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</si>
  <si>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</si>
  <si>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</si>
  <si>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</si>
  <si>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</si>
  <si>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</si>
  <si>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</si>
  <si>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</si>
  <si>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</si>
  <si>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</si>
  <si>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</si>
  <si>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</si>
  <si>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</si>
  <si>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</si>
  <si>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</si>
  <si>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</si>
  <si>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</si>
  <si>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</si>
  <si>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</si>
  <si>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</si>
  <si>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</si>
  <si>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</si>
  <si>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</si>
  <si>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</si>
  <si>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</si>
  <si>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</si>
  <si>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</si>
  <si>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</si>
  <si>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</si>
  <si>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</si>
  <si>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</si>
  <si>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</si>
  <si>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</si>
  <si>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</si>
  <si>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</si>
  <si>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</si>
  <si>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</si>
  <si>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</si>
  <si>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</si>
  <si>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</si>
  <si>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</si>
  <si>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</si>
  <si>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</si>
  <si>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</si>
  <si>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</si>
  <si>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</si>
  <si>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</si>
  <si>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</si>
  <si>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</si>
  <si>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</si>
  <si>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</si>
  <si>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</si>
  <si>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</si>
  <si>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</si>
  <si>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</si>
  <si>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</si>
  <si>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</si>
  <si>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</si>
  <si>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</si>
  <si>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</si>
  <si>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</si>
  <si>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</si>
  <si>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</si>
  <si>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</si>
  <si>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</si>
  <si>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</si>
  <si>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</si>
  <si>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</si>
  <si>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</si>
  <si>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</si>
  <si>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</si>
  <si>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</si>
  <si>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</si>
  <si>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</si>
  <si>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</si>
  <si>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</si>
  <si>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</si>
  <si>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</si>
  <si>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</si>
  <si>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</si>
  <si>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</si>
  <si>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</si>
  <si>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</si>
  <si>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</si>
  <si>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</si>
  <si>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</si>
  <si>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</si>
  <si>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</si>
  <si>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</si>
  <si>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</si>
  <si>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</si>
  <si>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</si>
  <si>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</si>
  <si>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</si>
  <si>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</si>
  <si>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</si>
  <si>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</si>
  <si>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</si>
  <si>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</si>
  <si>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</si>
  <si>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</si>
  <si>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</si>
  <si>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</si>
  <si>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</si>
  <si>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</si>
  <si>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</si>
  <si>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</si>
  <si>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</si>
  <si>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</si>
  <si>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</si>
  <si>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</si>
  <si>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</si>
  <si>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</si>
  <si>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</si>
  <si>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</si>
  <si>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</si>
  <si>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</si>
  <si>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</si>
  <si>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</si>
  <si>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</si>
  <si>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</si>
  <si>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</si>
  <si>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</si>
  <si>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</si>
  <si>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</si>
  <si>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</si>
  <si>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</si>
  <si>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</si>
  <si>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</si>
  <si>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</si>
  <si>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</si>
  <si>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</si>
  <si>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</si>
  <si>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</si>
  <si>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</si>
  <si>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</si>
  <si>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</si>
  <si>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</si>
  <si>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</si>
  <si>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</si>
  <si>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</si>
  <si>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</si>
  <si>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</si>
  <si>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</si>
  <si>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</si>
  <si>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</si>
  <si>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</si>
  <si>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</si>
  <si>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</si>
  <si>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</si>
  <si>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</si>
  <si>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</si>
  <si>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</si>
  <si>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</si>
  <si>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</si>
  <si>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</si>
  <si>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</si>
  <si>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</si>
  <si>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</si>
  <si>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</si>
  <si>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</si>
  <si>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</si>
  <si>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</si>
  <si>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</si>
  <si>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</si>
  <si>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</si>
  <si>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</si>
  <si>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</si>
  <si>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</si>
  <si>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</si>
  <si>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</si>
  <si>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</si>
  <si>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</si>
  <si>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</si>
  <si>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</si>
  <si>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</si>
  <si>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</si>
  <si>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</si>
  <si>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</si>
  <si>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</si>
  <si>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</si>
  <si>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</si>
  <si>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</si>
  <si>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</si>
  <si>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</si>
  <si>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</si>
  <si>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</si>
  <si>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</si>
  <si>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</si>
  <si>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</si>
  <si>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</si>
  <si>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</si>
  <si>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</si>
  <si>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</si>
  <si>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</si>
  <si>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</si>
  <si>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</si>
  <si>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</si>
  <si>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</si>
  <si>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</si>
  <si>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</si>
  <si>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</si>
  <si>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</si>
  <si>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</si>
  <si>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</si>
  <si>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</si>
  <si>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</si>
  <si>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</si>
  <si>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</si>
  <si>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</si>
  <si>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</si>
  <si>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</si>
  <si>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</si>
  <si>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</si>
  <si>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</si>
  <si>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</si>
  <si>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</si>
  <si>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</si>
  <si>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</si>
  <si>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</si>
  <si>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</si>
  <si>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</si>
  <si>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</si>
  <si>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</si>
  <si>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</si>
  <si>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</si>
  <si>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</si>
  <si>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</si>
  <si>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</si>
  <si>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</si>
  <si>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</si>
  <si>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</si>
  <si>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</si>
  <si>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</si>
  <si>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</si>
  <si>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</si>
  <si>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</si>
  <si>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</si>
  <si>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</si>
  <si>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</si>
  <si>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</si>
  <si>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</si>
  <si>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</si>
  <si>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</si>
  <si>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</si>
  <si>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</si>
  <si>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</si>
  <si>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</si>
  <si>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</si>
  <si>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</si>
  <si>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</si>
  <si>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</si>
  <si>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</si>
  <si>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</si>
  <si>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</si>
  <si>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</si>
  <si>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</si>
  <si>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</si>
  <si>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</si>
  <si>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</si>
  <si>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</si>
  <si>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</si>
  <si>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</si>
  <si>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</si>
  <si>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</si>
  <si>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</si>
  <si>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</si>
  <si>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</si>
  <si>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</si>
  <si>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</si>
  <si>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</si>
  <si>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</si>
  <si>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</si>
  <si>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</si>
  <si>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</si>
  <si>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</si>
  <si>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</si>
  <si>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</si>
  <si>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</si>
  <si>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</si>
  <si>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</si>
  <si>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</si>
  <si>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</si>
  <si>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</si>
  <si>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</si>
  <si>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</si>
  <si>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</si>
  <si>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</si>
  <si>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</si>
  <si>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</si>
  <si>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</si>
  <si>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</si>
  <si>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</si>
  <si>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</si>
  <si>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</si>
  <si>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</si>
  <si>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</si>
  <si>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</si>
  <si>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</si>
  <si>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</si>
  <si>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</si>
  <si>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</si>
  <si>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</si>
  <si>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</si>
  <si>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</si>
  <si>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</si>
  <si>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</si>
  <si>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</si>
  <si>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</si>
  <si>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</si>
  <si>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</si>
  <si>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</si>
  <si>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</si>
  <si>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</si>
  <si>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</si>
  <si>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</si>
  <si>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</si>
  <si>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</si>
  <si>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</si>
  <si>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</si>
  <si>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</si>
  <si>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</si>
  <si>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</si>
  <si>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</si>
  <si>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</si>
  <si>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</si>
  <si>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</si>
  <si>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</si>
  <si>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</si>
  <si>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</si>
  <si>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</si>
  <si>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</si>
  <si>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</si>
  <si>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</si>
  <si>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</si>
  <si>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</si>
  <si>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</si>
  <si>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</si>
  <si>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</si>
  <si>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</si>
  <si>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</si>
  <si>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</si>
  <si>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</si>
  <si>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</si>
  <si>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</si>
  <si>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</si>
  <si>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</si>
  <si>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</si>
  <si>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</si>
  <si>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</si>
  <si>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</si>
  <si>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</si>
  <si>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</si>
  <si>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</si>
  <si>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</si>
  <si>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</si>
  <si>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</si>
  <si>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</si>
  <si>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</si>
  <si>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</si>
  <si>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</si>
  <si>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</si>
  <si>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</si>
  <si>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</si>
  <si>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</si>
  <si>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</si>
  <si>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</si>
  <si>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</si>
  <si>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</si>
  <si>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</si>
  <si>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</si>
  <si>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</si>
  <si>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</si>
  <si>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</si>
  <si>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</si>
  <si>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</si>
  <si>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</si>
  <si>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</si>
  <si>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</si>
  <si>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</si>
  <si>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</si>
  <si>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</si>
  <si>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</si>
  <si>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</si>
  <si>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</si>
  <si>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</si>
  <si>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</si>
  <si>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</si>
  <si>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</si>
  <si>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</si>
  <si>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</si>
  <si>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</si>
  <si>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</si>
  <si>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</si>
  <si>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</si>
  <si>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</si>
  <si>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</si>
  <si>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</si>
  <si>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</si>
  <si>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</si>
  <si>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</si>
  <si>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</si>
  <si>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</si>
  <si>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</si>
  <si>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</si>
  <si>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</si>
  <si>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</si>
  <si>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</si>
  <si>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</si>
  <si>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</si>
  <si>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</si>
  <si>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</si>
  <si>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</si>
  <si>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</si>
  <si>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</si>
  <si>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</si>
  <si>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</si>
  <si>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</si>
  <si>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</si>
  <si>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</si>
  <si>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</si>
  <si>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</si>
  <si>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</si>
  <si>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</si>
  <si>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</si>
  <si>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</si>
  <si>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</si>
  <si>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</si>
  <si>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</si>
  <si>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</si>
  <si>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</si>
  <si>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</si>
  <si>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</si>
  <si>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</si>
  <si>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</si>
  <si>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</si>
  <si>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</si>
  <si>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</si>
  <si>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</si>
  <si>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</si>
  <si>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</si>
  <si>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</si>
  <si>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</si>
  <si>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</si>
  <si>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</si>
  <si>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</si>
  <si>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</si>
  <si>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</si>
  <si>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</si>
  <si>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</si>
  <si>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</si>
  <si>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</si>
  <si>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</si>
  <si>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</si>
  <si>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</si>
  <si>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</si>
  <si>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</si>
  <si>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</si>
  <si>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</si>
  <si>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</si>
  <si>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</si>
  <si>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</si>
  <si>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</si>
  <si>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</si>
  <si>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</si>
  <si>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</si>
  <si>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</si>
  <si>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</si>
  <si>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</si>
  <si>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</si>
  <si>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</si>
  <si>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</si>
  <si>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</si>
  <si>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</si>
  <si>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</si>
  <si>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</si>
  <si>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</si>
  <si>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</si>
  <si>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</si>
  <si>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</si>
  <si>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</si>
  <si>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</si>
  <si>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</si>
  <si>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</si>
  <si>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</si>
  <si>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</si>
  <si>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</si>
  <si>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</si>
  <si>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</si>
  <si>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</si>
  <si>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</si>
  <si>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</si>
  <si>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</si>
  <si>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</si>
  <si>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</si>
  <si>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</si>
  <si>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</si>
  <si>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</si>
  <si>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</si>
  <si>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</si>
  <si>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</si>
  <si>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</si>
  <si>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</si>
  <si>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</si>
  <si>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</si>
  <si>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</si>
  <si>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</si>
  <si>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</si>
  <si>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</si>
  <si>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</si>
  <si>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</si>
  <si>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</si>
  <si>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</si>
  <si>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</si>
  <si>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</si>
  <si>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</si>
  <si>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</si>
  <si>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</si>
  <si>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</si>
  <si>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</si>
  <si>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</si>
  <si>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</si>
  <si>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</si>
  <si>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</si>
  <si>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</si>
  <si>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</si>
  <si>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</si>
  <si>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</si>
  <si>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</si>
  <si>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</si>
  <si>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</si>
  <si>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</si>
  <si>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</si>
  <si>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</si>
  <si>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</si>
  <si>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</si>
  <si>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</si>
  <si>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</si>
  <si>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</si>
  <si>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</si>
  <si>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</si>
  <si>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</si>
  <si>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</si>
  <si>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</si>
  <si>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</si>
  <si>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</si>
  <si>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</si>
  <si>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</si>
  <si>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</si>
  <si>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</si>
  <si>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</si>
  <si>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</si>
  <si>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</si>
  <si>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</si>
  <si>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</si>
  <si>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</si>
  <si>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</si>
  <si>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</si>
  <si>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</si>
  <si>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</si>
  <si>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</si>
  <si>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</si>
  <si>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</si>
  <si>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</si>
  <si>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</si>
  <si>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</si>
  <si>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</si>
  <si>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</si>
  <si>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</si>
  <si>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</si>
  <si>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</si>
  <si>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</si>
  <si>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</si>
  <si>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</si>
  <si>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</si>
  <si>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</si>
  <si>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</si>
  <si>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</si>
  <si>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</si>
  <si>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</si>
  <si>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</si>
  <si>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</si>
  <si>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</si>
  <si>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</si>
  <si>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</si>
  <si>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</si>
  <si>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</si>
  <si>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</si>
  <si>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</si>
  <si>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</si>
  <si>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</si>
  <si>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</si>
  <si>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</si>
  <si>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</si>
  <si>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</si>
  <si>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</si>
  <si>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</si>
  <si>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</si>
  <si>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</si>
  <si>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</si>
  <si>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</si>
  <si>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</si>
  <si>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</si>
  <si>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</si>
  <si>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</si>
  <si>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</si>
  <si>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</si>
  <si>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</si>
  <si>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</si>
  <si>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</si>
  <si>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</si>
  <si>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</si>
  <si>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</si>
  <si>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</si>
  <si>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</si>
  <si>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</si>
  <si>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</si>
  <si>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</si>
  <si>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</si>
  <si>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</si>
  <si>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</si>
  <si>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</si>
  <si>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</si>
  <si>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</si>
  <si>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</si>
  <si>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</si>
  <si>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</si>
  <si>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</si>
  <si>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</si>
  <si>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</si>
  <si>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</si>
  <si>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</si>
  <si>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</si>
  <si>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</si>
  <si>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</si>
  <si>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</si>
  <si>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</si>
  <si>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</si>
  <si>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</si>
  <si>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</si>
  <si>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</si>
  <si>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</si>
  <si>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</si>
  <si>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</si>
  <si>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</si>
  <si>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</si>
  <si>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</si>
  <si>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</si>
  <si>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</si>
  <si>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</si>
  <si>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</si>
  <si>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</si>
  <si>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</si>
  <si>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</si>
  <si>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</si>
  <si>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</si>
  <si>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</si>
  <si>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</si>
  <si>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</si>
  <si>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</si>
  <si>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</si>
  <si>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</si>
  <si>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</si>
  <si>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</si>
  <si>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</si>
  <si>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</si>
  <si>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</si>
  <si>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</si>
  <si>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</si>
  <si>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</si>
  <si>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</si>
  <si>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</si>
  <si>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</si>
  <si>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</si>
  <si>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</si>
  <si>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</si>
  <si>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</si>
  <si>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</si>
  <si>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</si>
  <si>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</si>
  <si>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</si>
  <si>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</si>
  <si>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</si>
  <si>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</si>
  <si>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</si>
  <si>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</si>
  <si>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</si>
  <si>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</si>
  <si>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</si>
  <si>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</si>
  <si>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</si>
  <si>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</si>
  <si>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</si>
  <si>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</si>
  <si>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</si>
  <si>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</si>
  <si>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</si>
  <si>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</si>
  <si>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</si>
  <si>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</si>
  <si>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</si>
  <si>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</si>
  <si>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</si>
  <si>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</si>
  <si>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</si>
  <si>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</si>
  <si>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</si>
  <si>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</si>
  <si>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</si>
  <si>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</si>
  <si>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</si>
  <si>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</si>
  <si>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</si>
  <si>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</si>
  <si>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</si>
  <si>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</si>
  <si>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</si>
  <si>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</si>
  <si>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</si>
  <si>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</si>
  <si>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</si>
  <si>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</si>
  <si>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</si>
  <si>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</si>
  <si>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</si>
  <si>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</si>
  <si>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</si>
  <si>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</si>
  <si>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</si>
  <si>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</si>
  <si>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</si>
  <si>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</si>
  <si>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</si>
  <si>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</si>
  <si>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</si>
  <si>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</si>
  <si>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</si>
  <si>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</si>
  <si>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</si>
  <si>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</si>
  <si>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</si>
  <si>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</si>
  <si>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</si>
  <si>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</si>
  <si>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</si>
  <si>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</si>
  <si>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</si>
  <si>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</si>
  <si>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</si>
  <si>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</si>
  <si>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</si>
  <si>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</si>
  <si>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</si>
  <si>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</si>
  <si>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</si>
  <si>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</si>
  <si>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</si>
  <si>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</si>
  <si>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</si>
  <si>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</si>
  <si>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</si>
  <si>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</si>
  <si>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</si>
  <si>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</si>
  <si>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</si>
  <si>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</si>
  <si>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</si>
  <si>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</si>
  <si>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</si>
  <si>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</si>
  <si>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</si>
  <si>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</si>
  <si>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</si>
  <si>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</si>
  <si>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</si>
  <si>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</si>
  <si>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</si>
  <si>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</si>
  <si>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</si>
  <si>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</si>
  <si>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</si>
  <si>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</si>
  <si>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</si>
  <si>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</si>
  <si>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</si>
  <si>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</si>
  <si>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</si>
  <si>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</si>
  <si>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</si>
  <si>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</si>
  <si>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</si>
  <si>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</si>
  <si>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</si>
  <si>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</si>
  <si>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</si>
  <si>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</si>
  <si>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</si>
  <si>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</si>
  <si>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</si>
  <si>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</si>
  <si>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</si>
  <si>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</si>
  <si>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</si>
  <si>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</si>
  <si>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</si>
  <si>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</si>
  <si>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</si>
  <si>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</si>
  <si>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</si>
  <si>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</si>
  <si>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</si>
  <si>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</si>
  <si>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</si>
  <si>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</si>
  <si>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</si>
  <si>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</si>
  <si>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</si>
  <si>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</si>
  <si>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</si>
  <si>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</si>
  <si>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</si>
  <si>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</si>
  <si>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</si>
  <si>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</si>
  <si>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</si>
  <si>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</si>
  <si>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</si>
  <si>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</si>
  <si>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</si>
  <si>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</si>
  <si>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</si>
  <si>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</si>
  <si>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</si>
  <si>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</si>
  <si>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</si>
  <si>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</si>
  <si>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</si>
  <si>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</si>
  <si>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</si>
  <si>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</si>
  <si>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</si>
  <si>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</si>
  <si>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</si>
  <si>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</si>
  <si>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</si>
  <si>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</si>
  <si>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</si>
  <si>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</si>
  <si>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</si>
  <si>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</si>
  <si>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</si>
  <si>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</si>
  <si>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</si>
  <si>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</si>
  <si>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</si>
  <si>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</si>
  <si>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</si>
  <si>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</si>
  <si>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</si>
  <si>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</si>
  <si>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</si>
  <si>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</si>
  <si>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</si>
  <si>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</si>
  <si>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</si>
  <si>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</si>
  <si>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</si>
  <si>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</si>
  <si>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</si>
  <si>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</si>
  <si>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</si>
  <si>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</si>
  <si>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</si>
  <si>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</si>
  <si>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</si>
  <si>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</si>
  <si>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</si>
  <si>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</si>
  <si>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</si>
  <si>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</si>
  <si>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</si>
  <si>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</si>
  <si>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</si>
  <si>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</si>
  <si>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</si>
  <si>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</si>
  <si>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</si>
  <si>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</si>
  <si>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</si>
  <si>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</si>
  <si>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</si>
  <si>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</si>
  <si>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</si>
  <si>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</si>
  <si>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</si>
  <si>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</si>
  <si>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</si>
  <si>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</si>
  <si>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</si>
  <si>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</si>
  <si>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</si>
  <si>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</si>
  <si>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</si>
  <si>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</si>
  <si>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</si>
  <si>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</si>
  <si>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</si>
  <si>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</si>
  <si>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</si>
  <si>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</si>
  <si>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</si>
  <si>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</si>
  <si>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</si>
  <si>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</si>
  <si>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</si>
  <si>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</si>
  <si>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</si>
  <si>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</si>
  <si>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</si>
  <si>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</si>
  <si>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</si>
  <si>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</si>
  <si>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</si>
  <si>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</si>
  <si>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</si>
  <si>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</si>
  <si>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</si>
  <si>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</si>
  <si>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</si>
  <si>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</si>
  <si>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</si>
  <si>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</si>
  <si>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</si>
  <si>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</si>
  <si>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</si>
  <si>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</si>
  <si>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</si>
  <si>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</si>
  <si>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</si>
  <si>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</si>
  <si>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</si>
  <si>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</si>
  <si>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</si>
  <si>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</si>
  <si>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</si>
  <si>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</si>
  <si>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</si>
  <si>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</si>
  <si>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</si>
  <si>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</si>
  <si>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</si>
  <si>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</si>
  <si>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</si>
  <si>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</si>
  <si>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</si>
  <si>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</si>
  <si>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</si>
  <si>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</si>
  <si>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</si>
  <si>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</si>
  <si>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</si>
  <si>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</si>
  <si>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</si>
  <si>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</si>
  <si>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</si>
  <si>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</si>
  <si>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</si>
  <si>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</si>
  <si>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</si>
  <si>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</si>
  <si>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</si>
  <si>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</si>
  <si>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</si>
  <si>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</si>
  <si>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</si>
  <si>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</si>
  <si>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</si>
  <si>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</si>
  <si>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</si>
  <si>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</si>
  <si>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</si>
  <si>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</si>
  <si>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</si>
  <si>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</si>
  <si>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</si>
  <si>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</si>
  <si>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</si>
  <si>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</si>
  <si>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</si>
  <si>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</si>
  <si>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</si>
  <si>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</si>
  <si>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</si>
  <si>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</si>
  <si>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</si>
  <si>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</si>
  <si>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</si>
  <si>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</si>
  <si>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</si>
  <si>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</si>
  <si>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</si>
  <si>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</si>
  <si>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</si>
  <si>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</si>
  <si>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</si>
  <si>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</si>
  <si>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</si>
  <si>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</si>
  <si>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</si>
  <si>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</si>
  <si>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</si>
  <si>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</si>
  <si>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</si>
  <si>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</si>
  <si>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</si>
  <si>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</si>
  <si>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</si>
  <si>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</si>
  <si>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</si>
  <si>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</si>
  <si>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</si>
  <si>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</si>
  <si>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</si>
  <si>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</si>
  <si>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</si>
  <si>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</si>
  <si>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</si>
  <si>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</si>
  <si>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</si>
  <si>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</si>
  <si>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</si>
  <si>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</si>
  <si>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</si>
  <si>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</si>
  <si>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</si>
  <si>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</si>
  <si>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</si>
  <si>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</si>
  <si>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</si>
  <si>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</si>
  <si>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</si>
  <si>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</si>
  <si>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</si>
  <si>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</si>
  <si>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</si>
  <si>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</si>
  <si>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</si>
  <si>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</si>
  <si>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</si>
  <si>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</si>
  <si>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</si>
  <si>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</si>
  <si>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</si>
  <si>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</si>
  <si>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</si>
  <si>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</si>
  <si>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</si>
  <si>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</si>
  <si>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</si>
  <si>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</si>
  <si>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</si>
  <si>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</si>
  <si>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</si>
  <si>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</si>
  <si>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</si>
  <si>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</si>
  <si>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</si>
  <si>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</si>
  <si>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</si>
  <si>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</si>
  <si>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</si>
  <si>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</si>
  <si>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</si>
  <si>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</si>
  <si>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</si>
  <si>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</si>
  <si>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</si>
  <si>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</si>
  <si>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</si>
  <si>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</si>
  <si>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</si>
  <si>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</si>
  <si>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</si>
  <si>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</si>
  <si>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</si>
  <si>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</si>
  <si>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</si>
  <si>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</si>
  <si>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</si>
  <si>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</si>
  <si>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</si>
  <si>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</si>
  <si>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</si>
  <si>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</si>
  <si>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</si>
  <si>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</si>
  <si>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</si>
  <si>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</si>
  <si>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</si>
  <si>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</si>
  <si>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</si>
  <si>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</si>
  <si>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</si>
  <si>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</si>
  <si>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</si>
  <si>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</si>
  <si>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</si>
  <si>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</si>
  <si>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</si>
  <si>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</si>
  <si>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</si>
  <si>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</si>
  <si>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</si>
  <si>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</si>
  <si>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</si>
  <si>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</si>
  <si>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</si>
  <si>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</si>
  <si>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</si>
  <si>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</si>
  <si>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</si>
  <si>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</si>
  <si>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</si>
  <si>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</si>
  <si>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</si>
  <si>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</si>
  <si>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</si>
  <si>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</si>
  <si>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</si>
  <si>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</si>
  <si>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</si>
  <si>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</si>
  <si>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</si>
  <si>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</si>
  <si>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</si>
  <si>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</si>
  <si>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</si>
  <si>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</si>
  <si>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</si>
  <si>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</si>
  <si>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</si>
  <si>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</si>
  <si>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</si>
  <si>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</si>
  <si>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</si>
  <si>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</si>
  <si>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</si>
  <si>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</si>
  <si>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</si>
  <si>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</si>
  <si>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</si>
  <si>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</si>
  <si>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</si>
  <si>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</si>
  <si>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</si>
  <si>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</si>
  <si>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</si>
  <si>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</si>
  <si>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</si>
  <si>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</si>
  <si>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</si>
  <si>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</si>
  <si>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</si>
  <si>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</si>
  <si>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</si>
  <si>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</si>
  <si>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</si>
  <si>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</si>
  <si>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</si>
  <si>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</si>
  <si>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</si>
  <si>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</si>
  <si>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</si>
  <si>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</si>
  <si>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</si>
  <si>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</si>
  <si>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</si>
  <si>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</si>
  <si>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</si>
  <si>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</si>
  <si>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</si>
  <si>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</si>
  <si>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</si>
  <si>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</si>
  <si>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</si>
  <si>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</si>
  <si>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</si>
  <si>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</si>
  <si>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</si>
  <si>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</si>
  <si>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</si>
  <si>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</si>
  <si>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</si>
  <si>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</si>
  <si>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</si>
  <si>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</si>
  <si>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</si>
  <si>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</si>
  <si>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</si>
  <si>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</si>
  <si>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</si>
  <si>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</si>
  <si>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</si>
  <si>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</si>
  <si>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</si>
  <si>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</si>
  <si>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</si>
  <si>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</si>
  <si>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</si>
  <si>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</si>
  <si>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</si>
  <si>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</si>
  <si>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</si>
  <si>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</si>
  <si>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</si>
  <si>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</si>
  <si>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</si>
  <si>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</si>
  <si>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</si>
  <si>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</si>
  <si>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</si>
  <si>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</si>
  <si>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</si>
  <si>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</si>
  <si>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</si>
  <si>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</si>
  <si>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</si>
  <si>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</si>
  <si>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</si>
  <si>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</si>
  <si>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</si>
  <si>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</si>
  <si>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</si>
  <si>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</si>
  <si>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</si>
  <si>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</si>
  <si>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</si>
  <si>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</si>
  <si>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</si>
  <si>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</si>
  <si>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</si>
  <si>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</si>
  <si>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</si>
  <si>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</si>
  <si>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</si>
  <si>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</si>
  <si>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</si>
  <si>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</si>
  <si>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</si>
  <si>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</si>
  <si>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</si>
  <si>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</si>
  <si>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</si>
  <si>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</si>
  <si>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</si>
  <si>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</si>
  <si>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</si>
  <si>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</si>
  <si>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</si>
  <si>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</si>
  <si>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</si>
  <si>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</si>
  <si>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</si>
  <si>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</si>
  <si>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</si>
  <si>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</si>
  <si>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</si>
  <si>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</si>
  <si>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</si>
  <si>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</si>
  <si>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</si>
  <si>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</si>
  <si>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</si>
  <si>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</si>
  <si>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</si>
  <si>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</si>
  <si>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</si>
  <si>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</si>
  <si>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</si>
  <si>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</si>
  <si>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</si>
  <si>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</si>
  <si>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</si>
  <si>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</si>
  <si>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</si>
  <si>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</si>
  <si>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</si>
  <si>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</si>
  <si>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</si>
  <si>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</si>
  <si>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</si>
  <si>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</si>
  <si>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</si>
  <si>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</si>
  <si>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</si>
  <si>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</si>
  <si>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</si>
  <si>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</si>
  <si>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</si>
  <si>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</si>
  <si>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</si>
  <si>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</si>
  <si>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</si>
  <si>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</si>
  <si>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</si>
  <si>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</si>
  <si>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</si>
  <si>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</si>
  <si>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</si>
  <si>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</si>
  <si>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</si>
  <si>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</si>
  <si>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</si>
  <si>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</si>
  <si>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</si>
  <si>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</si>
  <si>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</si>
  <si>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</si>
  <si>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</si>
  <si>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</si>
  <si>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</si>
  <si>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</si>
  <si>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</si>
  <si>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</si>
  <si>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</si>
  <si>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</si>
  <si>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</si>
  <si>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</si>
  <si>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</si>
  <si>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</si>
  <si>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</si>
  <si>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</si>
  <si>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</si>
  <si>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</si>
  <si>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</si>
  <si>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</si>
  <si>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</si>
  <si>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</si>
  <si>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</si>
  <si>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</si>
  <si>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</si>
  <si>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</si>
  <si>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</si>
  <si>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</si>
  <si>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</si>
  <si>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</si>
  <si>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</si>
  <si>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</si>
  <si>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</si>
  <si>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</si>
  <si>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</si>
  <si>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</si>
  <si>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</si>
  <si>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</si>
  <si>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</si>
  <si>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</si>
  <si>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</si>
  <si>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</si>
  <si>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</si>
  <si>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</si>
  <si>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</si>
  <si>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</si>
  <si>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</si>
  <si>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</si>
  <si>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</si>
  <si>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</si>
  <si>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</si>
  <si>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</si>
  <si>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</si>
  <si>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</si>
  <si>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</si>
  <si>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</si>
  <si>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</si>
  <si>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</si>
  <si>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</si>
  <si>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</si>
  <si>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</si>
  <si>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</si>
  <si>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</si>
  <si>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</si>
  <si>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</si>
  <si>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</si>
  <si>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</si>
  <si>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</si>
  <si>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</si>
  <si>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</si>
  <si>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</si>
  <si>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</si>
  <si>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</si>
  <si>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</si>
  <si>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</si>
  <si>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</si>
  <si>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</si>
  <si>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</si>
  <si>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</si>
  <si>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</si>
  <si>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</si>
  <si>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</si>
  <si>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</si>
  <si>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</si>
  <si>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</si>
  <si>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</si>
  <si>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</si>
  <si>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</si>
  <si>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</si>
  <si>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</si>
  <si>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</si>
  <si>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</si>
  <si>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</si>
  <si>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</si>
  <si>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</si>
  <si>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</si>
  <si>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</si>
  <si>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</si>
  <si>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</si>
  <si>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</si>
  <si>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</si>
  <si>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</si>
  <si>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</si>
  <si>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</si>
  <si>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</si>
  <si>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</si>
  <si>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</si>
  <si>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</si>
  <si>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</si>
  <si>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</si>
  <si>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</si>
  <si>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</si>
  <si>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</si>
  <si>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</si>
  <si>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</si>
  <si>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</si>
  <si>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</si>
  <si>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</si>
  <si>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</si>
  <si>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</si>
  <si>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</si>
  <si>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</si>
  <si>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</si>
  <si>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</si>
  <si>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</si>
  <si>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</si>
  <si>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</si>
  <si>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</si>
  <si>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</si>
  <si>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</si>
  <si>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</si>
  <si>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</si>
  <si>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</si>
  <si>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</si>
  <si>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</si>
  <si>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</si>
  <si>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</si>
  <si>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</si>
  <si>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</si>
  <si>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</si>
  <si>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</si>
  <si>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</si>
  <si>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</si>
  <si>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</si>
  <si>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</si>
  <si>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</si>
  <si>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</si>
  <si>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</si>
  <si>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</si>
  <si>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</si>
  <si>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</si>
  <si>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</si>
  <si>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</si>
  <si>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</si>
  <si>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</si>
  <si>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</si>
  <si>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</si>
  <si>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</si>
  <si>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</si>
  <si>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</si>
  <si>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</si>
  <si>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</si>
  <si>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</si>
  <si>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</si>
  <si>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</si>
  <si>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</si>
  <si>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</si>
  <si>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</si>
  <si>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</si>
  <si>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</si>
  <si>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</si>
  <si>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</si>
  <si>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</si>
  <si>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</si>
  <si>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</si>
  <si>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</si>
  <si>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</si>
  <si>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</si>
  <si>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</si>
  <si>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</si>
  <si>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</si>
  <si>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</si>
  <si>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</si>
  <si>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</si>
  <si>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</si>
  <si>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</si>
  <si>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</si>
  <si>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</si>
  <si>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</si>
  <si>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</si>
  <si>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</si>
  <si>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</si>
  <si>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</si>
  <si>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</si>
  <si>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</si>
  <si>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</si>
  <si>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</si>
  <si>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</si>
  <si>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</si>
  <si>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</si>
  <si>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</si>
  <si>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</si>
  <si>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</si>
  <si>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</si>
  <si>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</si>
  <si>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</si>
  <si>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</si>
  <si>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</si>
  <si>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</si>
  <si>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</si>
  <si>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</si>
  <si>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</si>
  <si>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</si>
  <si>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</si>
  <si>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</si>
  <si>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</si>
  <si>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</si>
  <si>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</si>
  <si>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</si>
  <si>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</si>
  <si>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</si>
  <si>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</si>
  <si>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</si>
  <si>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</si>
  <si>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</si>
  <si>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</si>
  <si>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</si>
  <si>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</si>
  <si>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</si>
  <si>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</si>
  <si>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</si>
  <si>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</si>
  <si>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</si>
  <si>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</si>
  <si>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</si>
  <si>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</si>
  <si>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</si>
  <si>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</si>
  <si>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</si>
  <si>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</si>
  <si>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</si>
  <si>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</si>
  <si>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</si>
  <si>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</si>
  <si>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</si>
  <si>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</si>
  <si>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</si>
  <si>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</si>
  <si>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</si>
  <si>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</si>
  <si>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</si>
  <si>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</si>
  <si>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</si>
  <si>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</si>
  <si>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</si>
  <si>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</si>
  <si>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</si>
  <si>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</si>
  <si>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</si>
  <si>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</si>
  <si>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</si>
  <si>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</si>
  <si>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</si>
  <si>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</si>
  <si>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</si>
  <si>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</si>
  <si>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</si>
  <si>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</si>
  <si>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</si>
  <si>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</si>
  <si>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</si>
  <si>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</si>
  <si>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</si>
  <si>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</si>
  <si>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</si>
  <si>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</si>
  <si>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</si>
  <si>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</si>
  <si>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</si>
  <si>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</si>
  <si>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</si>
  <si>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</si>
  <si>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</si>
  <si>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</si>
  <si>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</si>
  <si>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</si>
  <si>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</si>
  <si>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</si>
  <si>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</si>
  <si>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</si>
  <si>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</si>
  <si>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</si>
  <si>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</si>
  <si>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</si>
  <si>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</si>
  <si>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</si>
  <si>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</si>
  <si>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</si>
  <si>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</si>
  <si>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</si>
  <si>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</si>
  <si>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</si>
  <si>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</si>
  <si>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</si>
  <si>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</si>
  <si>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</si>
  <si>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</si>
  <si>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</si>
  <si>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</si>
  <si>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</si>
  <si>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</si>
  <si>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</si>
  <si>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</si>
  <si>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</si>
  <si>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</si>
  <si>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</si>
  <si>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</si>
  <si>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</si>
  <si>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</si>
  <si>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</si>
  <si>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</si>
  <si>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</si>
  <si>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</si>
  <si>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</si>
  <si>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</si>
  <si>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</si>
  <si>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</si>
  <si>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</si>
  <si>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</si>
  <si>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</si>
  <si>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</si>
  <si>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</si>
  <si>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</si>
  <si>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</si>
  <si>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</si>
  <si>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</si>
  <si>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</si>
  <si>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</si>
  <si>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</si>
  <si>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</si>
  <si>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</si>
  <si>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</si>
  <si>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</si>
  <si>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</si>
  <si>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</si>
  <si>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</si>
  <si>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</si>
  <si>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</si>
  <si>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</si>
  <si>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</si>
  <si>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</si>
  <si>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</si>
  <si>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</si>
  <si>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</si>
  <si>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</si>
  <si>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</si>
  <si>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</si>
  <si>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</si>
  <si>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</si>
  <si>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</si>
  <si>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</si>
  <si>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</si>
  <si>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</si>
  <si>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</si>
  <si>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</si>
  <si>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</si>
  <si>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</si>
  <si>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</si>
  <si>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</si>
  <si>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</si>
  <si>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</si>
  <si>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</si>
  <si>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</si>
  <si>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</si>
  <si>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</si>
  <si>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</si>
  <si>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</si>
  <si>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</si>
  <si>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</si>
  <si>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</si>
  <si>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</si>
  <si>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</si>
  <si>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</si>
  <si>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</si>
  <si>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</si>
  <si>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</si>
  <si>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</si>
  <si>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</si>
  <si>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</si>
  <si>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</si>
  <si>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</si>
  <si>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</si>
  <si>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</si>
  <si>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</si>
  <si>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</si>
  <si>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</si>
  <si>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</si>
  <si>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</si>
  <si>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</si>
  <si>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</si>
  <si>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</si>
  <si>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</si>
  <si>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</si>
  <si>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</si>
  <si>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</si>
  <si>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</si>
  <si>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</si>
  <si>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</si>
  <si>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</si>
  <si>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</si>
  <si>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</si>
  <si>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</si>
  <si>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</si>
  <si>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</si>
  <si>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</si>
  <si>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</si>
  <si>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</si>
  <si>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</si>
  <si>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</si>
  <si>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</si>
  <si>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</si>
  <si>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</si>
  <si>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</si>
  <si>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</si>
  <si>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</si>
  <si>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</si>
  <si>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</si>
  <si>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</si>
  <si>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</si>
  <si>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</si>
  <si>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</si>
  <si>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</si>
  <si>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</si>
  <si>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</si>
  <si>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</si>
  <si>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</si>
  <si>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</si>
  <si>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</si>
  <si>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</si>
  <si>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</si>
  <si>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</si>
  <si>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</si>
  <si>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</si>
  <si>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</si>
  <si>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</si>
  <si>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</si>
  <si>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</si>
  <si>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</si>
  <si>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</si>
  <si>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</si>
  <si>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</si>
  <si>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</si>
  <si>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</si>
  <si>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</si>
  <si>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</si>
  <si>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</si>
  <si>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</si>
  <si>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</si>
  <si>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</si>
  <si>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</si>
  <si>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</si>
  <si>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</si>
  <si>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</si>
  <si>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</si>
  <si>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</si>
  <si>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</si>
  <si>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</si>
  <si>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</si>
  <si>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</si>
  <si>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</si>
  <si>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</si>
  <si>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</si>
  <si>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</si>
  <si>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</si>
  <si>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</si>
  <si>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</si>
  <si>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</si>
  <si>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</si>
  <si>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</si>
  <si>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</si>
  <si>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</si>
  <si>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</si>
  <si>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</si>
  <si>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</si>
  <si>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</si>
  <si>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</si>
  <si>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</si>
  <si>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</si>
  <si>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</si>
  <si>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</si>
  <si>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</si>
  <si>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</si>
  <si>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</si>
  <si>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</si>
  <si>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</si>
  <si>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</si>
  <si>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</si>
  <si>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</si>
  <si>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</si>
  <si>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</si>
  <si>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</si>
  <si>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</si>
  <si>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</si>
  <si>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</si>
  <si>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</si>
  <si>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</si>
  <si>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</si>
  <si>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</si>
  <si>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</si>
  <si>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</si>
  <si>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</si>
  <si>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</si>
  <si>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</si>
  <si>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</si>
  <si>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</si>
  <si>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</si>
  <si>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</si>
  <si>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</si>
  <si>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</si>
  <si>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</si>
  <si>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</si>
  <si>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</si>
  <si>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</si>
  <si>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</si>
  <si>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</si>
  <si>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</si>
  <si>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</si>
  <si>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</si>
  <si>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</si>
  <si>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</si>
  <si>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</si>
  <si>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</si>
  <si>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</si>
  <si>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</si>
  <si>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</si>
  <si>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</si>
  <si>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</si>
  <si>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</si>
  <si>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</si>
  <si>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</si>
  <si>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</si>
  <si>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</si>
  <si>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</si>
  <si>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</si>
  <si>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</si>
  <si>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</si>
  <si>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</si>
  <si>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</si>
  <si>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</si>
  <si>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</si>
  <si>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</si>
  <si>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</si>
  <si>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</si>
  <si>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</si>
  <si>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</si>
  <si>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</si>
  <si>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</si>
  <si>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</si>
  <si>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</si>
  <si>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</si>
  <si>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</si>
  <si>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</si>
  <si>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</si>
  <si>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</si>
  <si>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</si>
  <si>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</si>
  <si>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</si>
  <si>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</si>
  <si>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</si>
  <si>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</si>
  <si>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</si>
  <si>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</si>
  <si>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</si>
  <si>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</si>
  <si>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</si>
  <si>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</si>
  <si>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</si>
  <si>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</si>
  <si>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</si>
  <si>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</si>
  <si>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</si>
  <si>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</si>
  <si>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</si>
  <si>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</si>
  <si>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</si>
  <si>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</si>
  <si>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</si>
  <si>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</si>
  <si>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</si>
  <si>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</si>
  <si>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</si>
  <si>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</si>
  <si>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</si>
  <si>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</si>
  <si>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</si>
  <si>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</si>
  <si>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</si>
  <si>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</si>
  <si>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</si>
  <si>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</si>
  <si>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</si>
  <si>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</si>
  <si>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</si>
  <si>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</si>
  <si>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</si>
  <si>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</si>
  <si>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</si>
  <si>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</si>
  <si>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</si>
  <si>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</si>
  <si>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</si>
  <si>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</si>
  <si>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</si>
  <si>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</si>
  <si>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</si>
  <si>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</si>
  <si>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</si>
  <si>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</si>
  <si>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</si>
  <si>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</si>
  <si>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</si>
  <si>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</si>
  <si>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</si>
  <si>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</si>
  <si>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</si>
  <si>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</si>
  <si>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</si>
  <si>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</si>
  <si>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</si>
  <si>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</si>
  <si>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</si>
  <si>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</si>
  <si>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</si>
  <si>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</si>
  <si>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</si>
  <si>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</si>
  <si>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</si>
  <si>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</si>
  <si>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</si>
  <si>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</si>
  <si>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</si>
  <si>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</si>
  <si>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</si>
  <si>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</si>
  <si>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</si>
  <si>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</si>
  <si>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</si>
  <si>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</si>
  <si>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</si>
  <si>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</si>
  <si>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</si>
  <si>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</si>
  <si>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</si>
  <si>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</si>
  <si>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</si>
  <si>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</si>
  <si>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</si>
  <si>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</si>
  <si>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</si>
  <si>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</si>
  <si>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</si>
  <si>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</si>
  <si>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</si>
  <si>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</si>
  <si>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</si>
  <si>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</si>
  <si>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</si>
  <si>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</si>
  <si>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</si>
  <si>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</si>
  <si>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</si>
  <si>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</si>
  <si>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</si>
  <si>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</si>
  <si>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</si>
  <si>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</si>
  <si>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</si>
  <si>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</si>
  <si>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</si>
  <si>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</si>
  <si>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</si>
  <si>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</si>
  <si>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</si>
  <si>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</si>
  <si>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</si>
  <si>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</si>
  <si>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</si>
  <si>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</si>
  <si>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</si>
  <si>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</si>
  <si>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</si>
  <si>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</si>
  <si>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</si>
  <si>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</si>
  <si>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</si>
  <si>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</si>
  <si>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</si>
  <si>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</si>
  <si>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</si>
  <si>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</si>
  <si>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</si>
  <si>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</si>
  <si>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</si>
  <si>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</si>
  <si>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</si>
  <si>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</si>
  <si>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</si>
  <si>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</si>
  <si>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</si>
  <si>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</si>
  <si>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</si>
  <si>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</si>
  <si>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</si>
  <si>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</si>
  <si>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</si>
  <si>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</si>
  <si>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</si>
  <si>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</si>
  <si>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</si>
  <si>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</si>
  <si>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</si>
  <si>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</si>
  <si>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</si>
  <si>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</si>
  <si>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</si>
  <si>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</si>
  <si>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</si>
  <si>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</si>
  <si>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</si>
  <si>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</si>
  <si>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</si>
  <si>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</si>
  <si>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</si>
  <si>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</si>
  <si>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</si>
  <si>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</si>
  <si>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</si>
  <si>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</si>
  <si>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</si>
  <si>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</si>
  <si>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</si>
  <si>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</si>
  <si>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</si>
  <si>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</si>
  <si>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</si>
  <si>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</si>
  <si>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</si>
  <si>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</si>
  <si>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</si>
  <si>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</si>
  <si>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</si>
  <si>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</si>
  <si>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</si>
  <si>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</si>
  <si>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</si>
  <si>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</si>
  <si>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</si>
  <si>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</si>
  <si>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</si>
  <si>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</si>
  <si>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</si>
  <si>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</si>
  <si>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</si>
  <si>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</si>
  <si>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</si>
  <si>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</si>
  <si>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</si>
  <si>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</si>
  <si>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</si>
  <si>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</si>
  <si>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</si>
  <si>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</si>
  <si>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</si>
  <si>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</si>
  <si>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</si>
  <si>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</si>
  <si>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</si>
  <si>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</si>
  <si>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</si>
  <si>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</si>
  <si>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</si>
  <si>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</si>
  <si>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</si>
  <si>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</si>
  <si>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</si>
  <si>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</si>
  <si>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</si>
  <si>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</si>
  <si>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</si>
  <si>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</si>
  <si>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</si>
  <si>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</si>
  <si>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</si>
  <si>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</si>
  <si>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</si>
  <si>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</si>
  <si>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</si>
  <si>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</si>
  <si>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</si>
  <si>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</si>
  <si>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</si>
  <si>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</si>
  <si>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</si>
  <si>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</si>
  <si>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</si>
  <si>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</si>
  <si>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</si>
  <si>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</si>
  <si>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</si>
  <si>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</si>
  <si>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</si>
  <si>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</si>
  <si>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</si>
  <si>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</si>
  <si>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</si>
  <si>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</si>
  <si>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</si>
  <si>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</si>
  <si>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</si>
  <si>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</si>
  <si>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</si>
  <si>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</si>
  <si>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</si>
  <si>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</si>
  <si>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</si>
  <si>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</si>
  <si>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</si>
  <si>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</si>
  <si>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</si>
  <si>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</si>
  <si>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</si>
  <si>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</si>
  <si>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</si>
  <si>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</si>
  <si>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</si>
  <si>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</si>
  <si>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</si>
  <si>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</si>
  <si>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</si>
  <si>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</si>
  <si>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</si>
  <si>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</si>
  <si>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</si>
  <si>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</si>
  <si>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</si>
  <si>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</si>
  <si>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</si>
  <si>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</si>
  <si>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</si>
  <si>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</si>
  <si>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</si>
  <si>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</si>
  <si>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</si>
  <si>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</si>
  <si>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</si>
  <si>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</si>
  <si>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</si>
  <si>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</si>
  <si>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</si>
  <si>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</si>
  <si>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</si>
  <si>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</si>
  <si>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</si>
  <si>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</si>
  <si>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</si>
  <si>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</si>
  <si>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</si>
  <si>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</si>
  <si>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</si>
  <si>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</si>
  <si>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</si>
  <si>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</si>
  <si>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</si>
  <si>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</si>
  <si>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</si>
  <si>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</si>
  <si>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</si>
  <si>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</si>
  <si>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</si>
  <si>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</si>
  <si>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</si>
  <si>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</si>
  <si>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</si>
  <si>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</si>
  <si>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</si>
  <si>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</si>
  <si>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</si>
  <si>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</si>
  <si>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</si>
  <si>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</si>
  <si>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</si>
  <si>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</si>
  <si>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</si>
  <si>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</si>
  <si>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</si>
  <si>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</si>
  <si>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</si>
  <si>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</si>
  <si>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</si>
  <si>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</si>
  <si>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</si>
  <si>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</si>
  <si>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</si>
  <si>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</si>
  <si>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</si>
  <si>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</si>
  <si>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</si>
  <si>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</si>
  <si>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</si>
  <si>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</si>
  <si>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</si>
  <si>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</si>
  <si>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</si>
  <si>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</si>
  <si>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</si>
  <si>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</si>
  <si>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</si>
  <si>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</si>
  <si>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</si>
  <si>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</si>
  <si>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</si>
  <si>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</si>
  <si>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</si>
  <si>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</si>
  <si>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</si>
  <si>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</si>
  <si>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</si>
  <si>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</si>
  <si>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</si>
  <si>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</si>
  <si>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</si>
  <si>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</si>
  <si>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</si>
  <si>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</si>
  <si>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</si>
  <si>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</si>
  <si>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</si>
  <si>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</si>
  <si>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</si>
  <si>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</si>
  <si>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</si>
  <si>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</si>
  <si>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</si>
  <si>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</si>
  <si>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</si>
  <si>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</si>
  <si>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</si>
  <si>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</si>
  <si>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</si>
  <si>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</si>
  <si>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</si>
  <si>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</si>
  <si>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</si>
  <si>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</si>
  <si>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</si>
  <si>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</si>
  <si>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</si>
  <si>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</si>
  <si>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</si>
  <si>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</si>
  <si>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</si>
  <si>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</si>
  <si>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</si>
  <si>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</si>
  <si>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</si>
  <si>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</si>
  <si>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</si>
  <si>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</si>
  <si>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</si>
  <si>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</si>
  <si>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</si>
  <si>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</si>
  <si>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</si>
  <si>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</si>
  <si>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</si>
  <si>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</si>
  <si>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</si>
  <si>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</si>
  <si>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</si>
  <si>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</si>
  <si>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</si>
  <si>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</si>
  <si>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</si>
  <si>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</si>
  <si>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</si>
  <si>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</si>
  <si>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</si>
  <si>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</si>
  <si>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</si>
  <si>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</si>
  <si>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</si>
  <si>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</si>
  <si>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</si>
  <si>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</si>
  <si>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</si>
  <si>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</si>
  <si>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</si>
  <si>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</si>
  <si>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</si>
  <si>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</si>
  <si>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</si>
  <si>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</si>
  <si>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</si>
  <si>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</si>
  <si>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</si>
  <si>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</si>
  <si>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</si>
  <si>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</si>
  <si>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</si>
  <si>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</si>
  <si>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</si>
  <si>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</si>
  <si>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</si>
  <si>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</si>
  <si>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</si>
  <si>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</si>
  <si>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</si>
  <si>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</si>
  <si>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</si>
  <si>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</si>
  <si>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</si>
  <si>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</si>
  <si>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</si>
  <si>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</si>
  <si>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</si>
  <si>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</si>
  <si>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</si>
  <si>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</si>
  <si>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</si>
  <si>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</si>
  <si>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</si>
  <si>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</si>
  <si>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</si>
  <si>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</si>
  <si>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</si>
  <si>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</si>
  <si>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</si>
  <si>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</si>
  <si>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</si>
  <si>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</si>
  <si>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</si>
  <si>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</si>
  <si>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</si>
  <si>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</si>
  <si>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</si>
  <si>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</si>
  <si>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</si>
  <si>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</si>
  <si>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</si>
  <si>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</si>
  <si>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</si>
  <si>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</si>
  <si>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</si>
  <si>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</si>
  <si>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</si>
  <si>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</si>
  <si>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</si>
  <si>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</si>
  <si>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</si>
  <si>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</si>
  <si>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</si>
  <si>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</si>
  <si>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</si>
  <si>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</si>
  <si>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</si>
  <si>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</si>
  <si>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</si>
  <si>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</si>
  <si>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</si>
  <si>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</si>
  <si>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</si>
  <si>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</si>
  <si>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</si>
  <si>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</si>
  <si>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</si>
  <si>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</si>
  <si>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</si>
  <si>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</si>
  <si>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</si>
  <si>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</si>
  <si>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</si>
  <si>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</si>
  <si>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</si>
  <si>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</si>
  <si>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</si>
  <si>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</si>
  <si>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</si>
  <si>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</si>
  <si>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</si>
  <si>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</si>
  <si>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</si>
  <si>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</si>
  <si>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</si>
  <si>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</si>
  <si>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</si>
  <si>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</si>
  <si>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</si>
  <si>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</si>
  <si>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</si>
  <si>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</si>
  <si>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</si>
  <si>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</si>
  <si>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</si>
  <si>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</si>
  <si>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</si>
  <si>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</si>
  <si>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</si>
  <si>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</si>
  <si>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</si>
  <si>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</si>
  <si>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</si>
  <si>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</si>
  <si>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</si>
  <si>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</si>
  <si>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</si>
  <si>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</si>
  <si>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</si>
  <si>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</si>
  <si>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</si>
  <si>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</si>
  <si>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</si>
  <si>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</si>
  <si>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</si>
  <si>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</si>
  <si>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</si>
  <si>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</si>
  <si>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</si>
  <si>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</si>
  <si>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</si>
  <si>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</si>
  <si>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</si>
  <si>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</si>
  <si>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</si>
  <si>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</si>
  <si>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</si>
  <si>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</si>
  <si>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</si>
  <si>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</si>
  <si>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</si>
  <si>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</si>
  <si>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</si>
  <si>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</si>
  <si>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</si>
  <si>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</si>
  <si>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</si>
  <si>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</si>
  <si>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</si>
  <si>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</si>
  <si>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</si>
  <si>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</si>
  <si>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</si>
  <si>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</si>
  <si>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</si>
  <si>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</si>
  <si>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</si>
  <si>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</si>
  <si>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</si>
  <si>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</si>
  <si>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</si>
  <si>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</si>
  <si>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</si>
  <si>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</si>
  <si>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</si>
  <si>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</si>
  <si>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</si>
  <si>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</si>
  <si>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</si>
  <si>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</si>
  <si>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</si>
  <si>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</si>
  <si>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</si>
  <si>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</si>
  <si>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</si>
  <si>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</si>
  <si>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</si>
  <si>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</si>
  <si>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</si>
  <si>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</si>
  <si>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</si>
  <si>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</si>
  <si>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</si>
  <si>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</si>
  <si>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</si>
  <si>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</si>
  <si>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</si>
  <si>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</si>
  <si>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</si>
  <si>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</si>
  <si>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</si>
  <si>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</si>
  <si>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</si>
  <si>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</si>
  <si>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</si>
  <si>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</si>
  <si>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</si>
  <si>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</si>
  <si>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</si>
  <si>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</si>
  <si>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</si>
  <si>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</si>
  <si>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</si>
  <si>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</si>
  <si>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</si>
  <si>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</si>
  <si>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</si>
  <si>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</si>
  <si>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</si>
  <si>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</si>
  <si>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</si>
  <si>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</si>
  <si>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</si>
  <si>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</si>
  <si>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</si>
  <si>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</si>
  <si>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</si>
  <si>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</si>
  <si>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</si>
  <si>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</si>
  <si>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</si>
  <si>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</si>
  <si>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</si>
  <si>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</si>
  <si>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</si>
  <si>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</si>
  <si>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</si>
  <si>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</si>
  <si>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</si>
  <si>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</si>
  <si>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</si>
  <si>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</si>
  <si>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</si>
  <si>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</si>
  <si>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</si>
  <si>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</si>
  <si>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</si>
  <si>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</si>
  <si>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</si>
  <si>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</si>
  <si>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</si>
  <si>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</si>
  <si>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</si>
  <si>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</si>
  <si>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</si>
  <si>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</si>
  <si>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</si>
  <si>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</si>
  <si>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</si>
  <si>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</si>
  <si>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</si>
  <si>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</si>
  <si>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</si>
  <si>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</si>
  <si>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</si>
  <si>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</si>
  <si>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</si>
  <si>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</si>
  <si>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</si>
  <si>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</si>
  <si>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</si>
  <si>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</si>
  <si>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</si>
  <si>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</si>
  <si>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</si>
  <si>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</si>
  <si>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</si>
  <si>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</si>
  <si>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</si>
  <si>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</si>
  <si>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</si>
  <si>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</si>
  <si>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</si>
  <si>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</si>
  <si>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</si>
  <si>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</si>
  <si>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</si>
  <si>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</si>
  <si>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</si>
  <si>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</si>
  <si>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</si>
  <si>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</si>
  <si>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</si>
  <si>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</si>
  <si>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</si>
  <si>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</si>
  <si>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</si>
  <si>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</si>
  <si>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</si>
  <si>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</si>
  <si>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</si>
  <si>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</si>
  <si>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</si>
  <si>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</si>
  <si>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</si>
  <si>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</si>
  <si>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</si>
  <si>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</si>
  <si>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</si>
  <si>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</si>
  <si>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</si>
  <si>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</si>
  <si>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</si>
  <si>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</si>
  <si>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</si>
  <si>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</si>
  <si>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</si>
  <si>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</si>
  <si>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</si>
  <si>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</si>
  <si>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</si>
  <si>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</si>
  <si>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</si>
  <si>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</si>
  <si>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</si>
  <si>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</si>
  <si>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</si>
  <si>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</si>
  <si>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</si>
  <si>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</si>
  <si>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</si>
  <si>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</si>
  <si>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</si>
  <si>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</si>
  <si>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</si>
  <si>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</si>
  <si>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</si>
  <si>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</si>
  <si>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</si>
  <si>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</si>
  <si>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</si>
  <si>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</si>
  <si>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</si>
  <si>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</si>
  <si>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</si>
  <si>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</si>
  <si>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</si>
  <si>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</si>
  <si>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</si>
  <si>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</si>
  <si>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</si>
  <si>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</si>
  <si>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</si>
  <si>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</si>
  <si>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</si>
  <si>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</si>
  <si>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</si>
  <si>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</si>
  <si>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</si>
  <si>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</si>
  <si>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</si>
  <si>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</si>
  <si>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</si>
  <si>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</si>
  <si>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</si>
  <si>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</si>
  <si>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</si>
  <si>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</si>
  <si>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</si>
  <si>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</si>
  <si>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</si>
  <si>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</si>
  <si>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</si>
  <si>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</si>
  <si>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</si>
  <si>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</si>
  <si>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</si>
  <si>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</si>
  <si>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</si>
  <si>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</si>
  <si>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</si>
  <si>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</si>
  <si>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</si>
  <si>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</si>
  <si>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</si>
  <si>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</si>
  <si>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</si>
  <si>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</si>
  <si>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</si>
  <si>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</si>
  <si>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</si>
  <si>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</si>
  <si>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</si>
  <si>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</si>
  <si>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</si>
  <si>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</si>
  <si>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</si>
  <si>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</si>
  <si>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</si>
  <si>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</si>
  <si>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</si>
  <si>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</si>
  <si>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</si>
  <si>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</si>
  <si>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</si>
  <si>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</si>
  <si>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</si>
  <si>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</si>
  <si>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</si>
  <si>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</si>
  <si>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</si>
  <si>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</si>
  <si>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</si>
  <si>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</si>
  <si>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</si>
  <si>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</si>
  <si>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</si>
  <si>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</si>
  <si>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</si>
  <si>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</si>
  <si>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</si>
  <si>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</si>
  <si>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</si>
  <si>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</si>
  <si>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</si>
  <si>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</si>
  <si>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</si>
  <si>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</si>
  <si>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</si>
  <si>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</si>
  <si>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</si>
  <si>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</si>
  <si>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</si>
  <si>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</si>
  <si>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</si>
  <si>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</si>
  <si>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</si>
  <si>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</si>
  <si>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</si>
  <si>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</si>
  <si>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</si>
  <si>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</si>
  <si>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</si>
  <si>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</si>
  <si>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</si>
  <si>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</si>
  <si>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</si>
  <si>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</si>
  <si>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</si>
  <si>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</si>
  <si>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</si>
  <si>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</si>
  <si>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</si>
  <si>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</si>
  <si>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</si>
  <si>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</si>
  <si>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</si>
  <si>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</si>
  <si>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</si>
  <si>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</si>
  <si>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</si>
  <si>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</si>
  <si>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</si>
  <si>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</si>
  <si>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</si>
  <si>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</si>
  <si>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</si>
  <si>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</si>
  <si>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</si>
  <si>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</si>
  <si>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</si>
  <si>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</si>
  <si>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</si>
  <si>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</si>
  <si>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</si>
  <si>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</si>
  <si>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</si>
  <si>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</si>
  <si>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</si>
  <si>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</si>
  <si>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</si>
  <si>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</si>
  <si>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</si>
  <si>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</si>
  <si>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</si>
  <si>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</si>
  <si>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</si>
  <si>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</si>
  <si>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</si>
  <si>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</si>
  <si>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</si>
  <si>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</si>
  <si>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</si>
  <si>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</si>
  <si>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</si>
  <si>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</si>
  <si>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</si>
  <si>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</si>
  <si>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</si>
  <si>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</si>
  <si>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</si>
  <si>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</si>
  <si>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</si>
  <si>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</si>
  <si>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</si>
  <si>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</si>
  <si>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</si>
  <si>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</si>
  <si>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</si>
  <si>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</si>
  <si>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</si>
  <si>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</si>
  <si>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</si>
  <si>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</si>
  <si>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</si>
  <si>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</si>
  <si>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</si>
  <si>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</si>
  <si>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</si>
  <si>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</si>
  <si>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</si>
  <si>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</si>
  <si>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</si>
  <si>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</si>
  <si>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</si>
  <si>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</si>
  <si>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</si>
  <si>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</si>
  <si>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</si>
  <si>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</si>
  <si>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</si>
  <si>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</si>
  <si>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</si>
  <si>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</si>
  <si>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</si>
  <si>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</si>
  <si>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</si>
  <si>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</si>
  <si>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</si>
  <si>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</si>
  <si>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</si>
  <si>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</si>
  <si>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</si>
  <si>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</si>
  <si>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</si>
  <si>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</si>
  <si>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</si>
  <si>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</si>
  <si>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</si>
  <si>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</si>
  <si>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</si>
  <si>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</si>
  <si>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</si>
  <si>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</si>
  <si>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</si>
  <si>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</si>
  <si>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</si>
  <si>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</si>
  <si>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</si>
  <si>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</si>
  <si>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</si>
  <si>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</si>
  <si>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</si>
  <si>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</si>
  <si>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</si>
  <si>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</si>
  <si>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</si>
  <si>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</si>
  <si>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</si>
  <si>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</si>
  <si>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</si>
  <si>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</si>
  <si>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</si>
  <si>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</si>
  <si>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</si>
  <si>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</si>
  <si>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</si>
  <si>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</si>
  <si>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</si>
  <si>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</si>
  <si>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</si>
  <si>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</si>
  <si>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</si>
  <si>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</si>
  <si>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</si>
  <si>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</si>
  <si>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</si>
  <si>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</si>
  <si>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</si>
  <si>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</si>
  <si>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</si>
  <si>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</si>
  <si>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</si>
  <si>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</si>
  <si>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</si>
  <si>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</si>
  <si>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</si>
  <si>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</si>
  <si>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</si>
  <si>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</si>
  <si>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</si>
  <si>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</si>
  <si>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</si>
  <si>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</si>
  <si>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</si>
  <si>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</si>
  <si>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</si>
  <si>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</si>
  <si>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</si>
  <si>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</si>
  <si>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</si>
  <si>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</si>
  <si>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</si>
  <si>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</si>
  <si>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</si>
  <si>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</si>
  <si>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</si>
  <si>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</si>
  <si>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</si>
  <si>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</si>
  <si>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</si>
  <si>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</si>
  <si>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</si>
  <si>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</si>
  <si>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</si>
  <si>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</si>
  <si>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</si>
  <si>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</si>
  <si>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</si>
  <si>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</si>
  <si>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</si>
  <si>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</si>
  <si>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</si>
  <si>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</si>
  <si>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</si>
  <si>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</si>
  <si>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</si>
  <si>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</si>
  <si>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</si>
  <si>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</si>
  <si>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</si>
  <si>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</si>
  <si>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</si>
  <si>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</si>
  <si>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</si>
  <si>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</si>
  <si>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</si>
  <si>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</si>
  <si>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</si>
  <si>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</si>
  <si>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</si>
  <si>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</si>
  <si>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</si>
  <si>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</si>
  <si>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</si>
  <si>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</si>
  <si>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</si>
  <si>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</si>
  <si>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</si>
  <si>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</si>
  <si>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</si>
  <si>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</si>
  <si>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</si>
  <si>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</si>
  <si>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</si>
  <si>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</si>
  <si>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</si>
  <si>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</si>
  <si>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</si>
  <si>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</si>
  <si>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</si>
  <si>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</si>
  <si>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</si>
  <si>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</si>
  <si>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</si>
  <si>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</si>
  <si>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</si>
  <si>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</si>
  <si>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</si>
  <si>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</si>
  <si>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</si>
  <si>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</si>
  <si>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</si>
  <si>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</si>
  <si>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</si>
  <si>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</si>
  <si>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</si>
  <si>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</si>
  <si>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</si>
  <si>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</si>
  <si>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</si>
  <si>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</si>
  <si>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</si>
  <si>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</si>
  <si>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</si>
  <si>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</si>
  <si>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</si>
  <si>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</si>
  <si>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</si>
  <si>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</si>
  <si>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</si>
  <si>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</si>
  <si>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</si>
  <si>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</si>
  <si>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</si>
  <si>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</si>
  <si>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</si>
  <si>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</si>
  <si>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</si>
  <si>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</si>
  <si>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</si>
  <si>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</si>
  <si>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</si>
  <si>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</si>
  <si>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</si>
  <si>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</si>
  <si>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</si>
  <si>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</si>
  <si>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</si>
  <si>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</si>
  <si>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</si>
  <si>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</si>
  <si>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</si>
  <si>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</si>
  <si>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</si>
  <si>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</si>
  <si>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</si>
  <si>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</si>
  <si>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</si>
  <si>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</si>
  <si>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</si>
  <si>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</si>
  <si>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</si>
  <si>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</si>
  <si>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</si>
  <si>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</si>
  <si>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</si>
  <si>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</si>
  <si>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</si>
  <si>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</si>
  <si>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</si>
  <si>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</si>
  <si>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</si>
  <si>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</si>
  <si>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</si>
  <si>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</si>
  <si>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</si>
  <si>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</si>
  <si>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</si>
  <si>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</si>
  <si>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</si>
  <si>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</si>
  <si>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</si>
  <si>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</si>
  <si>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</si>
  <si>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</si>
  <si>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</si>
  <si>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</si>
  <si>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</si>
  <si>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</si>
  <si>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</si>
  <si>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</si>
  <si>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</si>
  <si>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</si>
  <si>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</si>
  <si>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</si>
  <si>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</si>
  <si>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</si>
  <si>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</si>
  <si>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</si>
  <si>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</si>
  <si>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</si>
  <si>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</si>
  <si>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</si>
  <si>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</si>
  <si>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</si>
  <si>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</si>
  <si>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</si>
  <si>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</si>
  <si>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</si>
  <si>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</si>
  <si>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</si>
  <si>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</si>
  <si>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</si>
  <si>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</si>
  <si>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</si>
  <si>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</si>
  <si>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</si>
  <si>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</si>
  <si>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</si>
  <si>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</si>
  <si>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</si>
  <si>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</si>
  <si>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</si>
  <si>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</si>
  <si>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</si>
  <si>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</si>
  <si>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</si>
  <si>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</si>
  <si>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</si>
  <si>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</si>
  <si>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</si>
  <si>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</si>
  <si>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</si>
  <si>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</si>
  <si>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</si>
  <si>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</si>
  <si>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</si>
  <si>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</si>
  <si>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</si>
  <si>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</si>
  <si>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</si>
  <si>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</si>
  <si>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</si>
  <si>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</si>
  <si>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</si>
  <si>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</si>
  <si>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</si>
  <si>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</si>
  <si>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</si>
  <si>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</si>
  <si>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</si>
  <si>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</si>
  <si>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</si>
  <si>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</si>
  <si>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</si>
  <si>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</si>
  <si>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</si>
  <si>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</si>
  <si>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</si>
  <si>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</si>
  <si>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</si>
  <si>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</si>
  <si>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</si>
  <si>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</si>
  <si>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</si>
  <si>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</si>
  <si>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</si>
  <si>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</si>
  <si>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</si>
  <si>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</si>
  <si>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</si>
  <si>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</si>
  <si>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</si>
  <si>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</si>
  <si>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</si>
  <si>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</si>
  <si>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</si>
  <si>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</si>
  <si>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</si>
  <si>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</si>
  <si>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</si>
  <si>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</si>
  <si>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</si>
  <si>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</si>
  <si>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</si>
  <si>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</si>
  <si>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</si>
  <si>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</si>
  <si>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</si>
  <si>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</si>
  <si>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</si>
  <si>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</si>
  <si>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</si>
  <si>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</si>
  <si>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</si>
  <si>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</si>
  <si>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</si>
  <si>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</si>
  <si>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</si>
  <si>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</si>
  <si>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</si>
  <si>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</si>
  <si>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</si>
  <si>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</si>
  <si>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</si>
  <si>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</si>
  <si>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</si>
  <si>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</si>
  <si>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</si>
  <si>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</si>
  <si>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</si>
  <si>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</si>
  <si>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</si>
  <si>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</si>
  <si>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</si>
  <si>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</si>
  <si>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</si>
  <si>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</si>
  <si>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</si>
  <si>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</si>
  <si>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</si>
  <si>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</si>
  <si>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</si>
  <si>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</si>
  <si>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</si>
  <si>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</si>
  <si>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</si>
  <si>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</si>
  <si>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</si>
  <si>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</si>
  <si>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</si>
  <si>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</si>
  <si>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</si>
  <si>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</si>
  <si>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</si>
  <si>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</si>
  <si>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</si>
  <si>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</si>
  <si>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</si>
  <si>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</si>
  <si>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</si>
  <si>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</si>
  <si>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</si>
  <si>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</si>
  <si>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</si>
  <si>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</si>
  <si>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</si>
  <si>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</si>
  <si>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</si>
  <si>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</si>
  <si>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</si>
  <si>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</si>
  <si>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</si>
  <si>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</si>
  <si>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</si>
  <si>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</si>
  <si>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</si>
  <si>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</si>
  <si>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</si>
  <si>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</si>
  <si>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</si>
  <si>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</si>
  <si>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</si>
  <si>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</si>
  <si>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</si>
  <si>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</si>
  <si>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</si>
  <si>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</si>
  <si>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</si>
  <si>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</si>
  <si>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</si>
  <si>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</si>
  <si>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</si>
  <si>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</si>
  <si>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</si>
  <si>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</si>
  <si>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</si>
  <si>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</si>
  <si>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</si>
  <si>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</si>
  <si>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</si>
  <si>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</si>
  <si>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</si>
  <si>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</si>
  <si>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</si>
  <si>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</si>
  <si>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</si>
  <si>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</si>
  <si>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</si>
  <si>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</si>
  <si>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</si>
  <si>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</si>
  <si>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</si>
  <si>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</si>
  <si>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</si>
  <si>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</si>
  <si>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</si>
  <si>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</si>
  <si>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</si>
  <si>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</si>
  <si>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</si>
  <si>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</si>
  <si>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</si>
  <si>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</si>
  <si>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</si>
  <si>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</si>
  <si>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</si>
  <si>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</si>
  <si>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</si>
  <si>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</si>
  <si>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</si>
  <si>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</si>
  <si>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</si>
  <si>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</si>
  <si>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</si>
  <si>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</si>
  <si>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</si>
  <si>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</si>
  <si>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</si>
  <si>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</si>
  <si>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</si>
  <si>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</si>
  <si>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</si>
  <si>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</si>
  <si>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</si>
  <si>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</si>
  <si>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</si>
  <si>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</si>
  <si>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</si>
  <si>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</si>
  <si>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</si>
  <si>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</si>
  <si>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</si>
  <si>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</si>
  <si>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</si>
  <si>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</si>
  <si>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</si>
  <si>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</si>
  <si>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</si>
  <si>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</si>
  <si>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</si>
  <si>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</si>
  <si>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</si>
  <si>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</si>
  <si>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</si>
  <si>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</si>
  <si>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</si>
  <si>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</si>
  <si>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</si>
  <si>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</si>
  <si>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</si>
  <si>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</si>
  <si>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</si>
  <si>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</si>
  <si>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</si>
  <si>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</si>
  <si>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</si>
  <si>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</si>
  <si>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</si>
  <si>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</si>
  <si>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</si>
  <si>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</si>
  <si>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</si>
  <si>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</si>
  <si>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</si>
  <si>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</si>
  <si>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</si>
  <si>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</si>
  <si>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</si>
  <si>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</si>
  <si>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</si>
  <si>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</si>
  <si>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</si>
  <si>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</si>
  <si>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</si>
  <si>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</si>
  <si>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</si>
  <si>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</si>
  <si>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</si>
  <si>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</si>
  <si>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</si>
  <si>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</si>
  <si>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</si>
  <si>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</si>
  <si>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</si>
  <si>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</si>
  <si>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</si>
  <si>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</si>
  <si>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</si>
  <si>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</si>
  <si>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</si>
  <si>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</si>
  <si>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</si>
  <si>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</si>
  <si>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</si>
  <si>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</si>
  <si>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</si>
  <si>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</si>
  <si>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</si>
  <si>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</si>
  <si>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</si>
  <si>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</si>
  <si>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</si>
  <si>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</si>
  <si>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</si>
  <si>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</si>
  <si>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</si>
  <si>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</si>
  <si>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</si>
  <si>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</si>
  <si>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</si>
  <si>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</si>
  <si>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</si>
  <si>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</si>
  <si>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</si>
  <si>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</si>
  <si>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</si>
  <si>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</si>
  <si>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</si>
  <si>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</si>
  <si>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</si>
  <si>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</si>
  <si>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</si>
  <si>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</si>
  <si>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</si>
  <si>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</si>
  <si>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</si>
  <si>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</si>
  <si>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</si>
  <si>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</si>
  <si>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</si>
  <si>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</si>
  <si>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</si>
  <si>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</si>
  <si>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</si>
  <si>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</si>
  <si>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</si>
  <si>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</si>
  <si>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</si>
  <si>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</si>
  <si>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</si>
  <si>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</si>
  <si>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</si>
  <si>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</si>
  <si>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</si>
  <si>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</si>
  <si>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</si>
  <si>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</si>
  <si>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</si>
  <si>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</si>
  <si>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</si>
  <si>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</si>
  <si>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</si>
  <si>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</si>
  <si>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</si>
  <si>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</si>
  <si>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</si>
  <si>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</si>
  <si>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</si>
  <si>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</si>
  <si>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</si>
  <si>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</si>
  <si>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</si>
  <si>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</si>
  <si>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</si>
  <si>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</si>
  <si>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</si>
  <si>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</si>
  <si>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</si>
  <si>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</si>
  <si>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</si>
  <si>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</si>
  <si>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</si>
  <si>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</si>
  <si>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</si>
  <si>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</si>
  <si>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</si>
  <si>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</si>
  <si>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</si>
  <si>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</si>
  <si>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</si>
  <si>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</si>
  <si>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</si>
  <si>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</si>
  <si>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</si>
  <si>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</si>
  <si>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</si>
  <si>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</si>
  <si>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</si>
  <si>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</si>
  <si>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</si>
  <si>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</si>
  <si>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</si>
  <si>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</si>
  <si>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</si>
  <si>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</si>
  <si>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</si>
  <si>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</si>
  <si>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</si>
  <si>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</si>
  <si>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</si>
  <si>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</si>
  <si>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</si>
  <si>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</si>
  <si>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</si>
  <si>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</si>
  <si>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</si>
  <si>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</si>
  <si>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</si>
  <si>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</si>
  <si>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</si>
  <si>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</si>
  <si>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</si>
  <si>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</si>
  <si>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</si>
  <si>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</si>
  <si>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</si>
  <si>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</si>
  <si>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</si>
  <si>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</si>
  <si>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</si>
  <si>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</si>
  <si>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</si>
  <si>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</si>
  <si>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</si>
  <si>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</si>
  <si>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</si>
  <si>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</si>
  <si>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</si>
  <si>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</si>
  <si>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</si>
  <si>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</si>
  <si>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</si>
  <si>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</si>
  <si>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</si>
  <si>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</si>
  <si>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</si>
  <si>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</si>
  <si>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</si>
  <si>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</si>
  <si>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</si>
  <si>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</si>
  <si>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</si>
  <si>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</si>
  <si>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</si>
  <si>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</si>
  <si>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</si>
  <si>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</si>
  <si>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</si>
  <si>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</si>
  <si>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</si>
  <si>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</si>
  <si>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</si>
  <si>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</si>
  <si>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</si>
  <si>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</si>
  <si>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</si>
  <si>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</si>
  <si>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</si>
  <si>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</si>
  <si>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</si>
  <si>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</si>
  <si>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</si>
  <si>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</si>
  <si>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</si>
  <si>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</si>
  <si>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</si>
  <si>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</si>
  <si>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</si>
  <si>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</si>
  <si>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</si>
  <si>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</si>
  <si>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</si>
  <si>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</si>
  <si>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</si>
  <si>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</si>
  <si>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</si>
  <si>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</si>
  <si>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</si>
  <si>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</si>
  <si>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</si>
  <si>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</si>
  <si>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</si>
  <si>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</si>
  <si>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</si>
  <si>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</si>
  <si>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</si>
  <si>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</si>
  <si>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</si>
  <si>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</si>
  <si>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</si>
  <si>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</si>
  <si>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</si>
  <si>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</si>
  <si>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</si>
  <si>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</si>
  <si>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</si>
  <si>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</si>
  <si>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</si>
  <si>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</si>
  <si>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</si>
  <si>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</si>
  <si>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</si>
  <si>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</si>
  <si>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</si>
  <si>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</si>
  <si>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</si>
  <si>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</si>
  <si>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</si>
  <si>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</si>
  <si>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</si>
  <si>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</si>
  <si>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</si>
  <si>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</si>
  <si>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</si>
  <si>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</si>
  <si>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</si>
  <si>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</si>
  <si>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</si>
  <si>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</si>
  <si>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</si>
  <si>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</si>
  <si>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</si>
  <si>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</si>
  <si>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</si>
  <si>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</si>
  <si>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</si>
  <si>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</si>
  <si>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</si>
  <si>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</si>
  <si>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</si>
  <si>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</si>
  <si>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</si>
  <si>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</si>
  <si>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</si>
  <si>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</si>
  <si>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</si>
  <si>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</si>
  <si>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</si>
  <si>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</si>
  <si>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</si>
  <si>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</si>
  <si>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</si>
  <si>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</si>
  <si>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</si>
  <si>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</si>
  <si>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</si>
  <si>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</si>
  <si>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</si>
  <si>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</si>
  <si>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</si>
  <si>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</si>
  <si>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</si>
  <si>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</si>
  <si>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</si>
  <si>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</si>
  <si>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</si>
  <si>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</si>
  <si>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</si>
  <si>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</si>
  <si>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</si>
  <si>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</si>
  <si>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</si>
  <si>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</si>
  <si>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</si>
  <si>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</si>
  <si>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</si>
  <si>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</si>
  <si>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</si>
  <si>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</si>
  <si>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</si>
  <si>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</si>
  <si>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</si>
  <si>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</si>
  <si>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</si>
  <si>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</si>
  <si>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</si>
  <si>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</si>
  <si>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</si>
  <si>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</si>
  <si>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</si>
  <si>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</si>
  <si>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</si>
  <si>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</si>
  <si>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</si>
  <si>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</si>
  <si>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</si>
  <si>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</si>
  <si>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</si>
  <si>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</si>
  <si>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</si>
  <si>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</si>
  <si>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</si>
  <si>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</si>
  <si>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</si>
  <si>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</si>
  <si>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</si>
  <si>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</si>
  <si>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</si>
  <si>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</si>
  <si>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</si>
  <si>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</si>
  <si>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</si>
  <si>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</si>
  <si>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</si>
  <si>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</si>
  <si>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</si>
  <si>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</si>
  <si>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</si>
  <si>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</si>
  <si>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</si>
  <si>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</si>
  <si>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</si>
  <si>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</si>
  <si>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</si>
  <si>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</si>
  <si>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</si>
  <si>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</si>
  <si>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</si>
  <si>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</si>
  <si>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</si>
  <si>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</si>
  <si>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</si>
  <si>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</si>
  <si>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</si>
  <si>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</si>
  <si>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</si>
  <si>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</si>
  <si>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</si>
  <si>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</si>
  <si>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</si>
  <si>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</si>
  <si>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</si>
  <si>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</si>
  <si>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</si>
  <si>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</si>
  <si>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</si>
  <si>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</si>
  <si>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</si>
  <si>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</si>
  <si>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</si>
  <si>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</si>
  <si>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</si>
  <si>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</si>
  <si>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</si>
  <si>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</si>
  <si>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</si>
  <si>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</si>
  <si>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</si>
  <si>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</si>
  <si>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</si>
  <si>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</si>
  <si>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</si>
  <si>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</si>
  <si>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</si>
  <si>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</si>
  <si>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</si>
  <si>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</si>
  <si>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</si>
  <si>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</si>
  <si>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</si>
  <si>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</si>
  <si>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</si>
  <si>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</si>
  <si>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</si>
  <si>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</si>
  <si>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</si>
  <si>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</si>
  <si>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</si>
  <si>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</si>
  <si>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</si>
  <si>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</si>
  <si>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</si>
  <si>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</si>
  <si>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</si>
  <si>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</si>
  <si>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</si>
  <si>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</si>
  <si>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</si>
  <si>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</si>
  <si>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</si>
  <si>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</si>
  <si>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</si>
  <si>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</si>
  <si>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</si>
  <si>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</si>
  <si>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</si>
  <si>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</si>
  <si>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</si>
  <si>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</si>
  <si>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</si>
  <si>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</si>
  <si>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</si>
  <si>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</si>
  <si>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</si>
  <si>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</si>
  <si>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</si>
  <si>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</si>
  <si>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</si>
  <si>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</si>
  <si>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</si>
  <si>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</si>
  <si>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</si>
  <si>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</si>
  <si>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</si>
  <si>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</si>
  <si>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</si>
  <si>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</si>
  <si>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</si>
  <si>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</si>
  <si>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</si>
  <si>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</si>
  <si>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</si>
  <si>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</si>
  <si>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</si>
  <si>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</si>
  <si>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</si>
  <si>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</si>
  <si>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</si>
  <si>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</si>
  <si>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</si>
  <si>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</si>
  <si>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</si>
  <si>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</si>
  <si>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</si>
  <si>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</si>
  <si>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</si>
  <si>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</si>
  <si>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</si>
  <si>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</si>
  <si>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</si>
  <si>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</si>
  <si>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</si>
  <si>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</si>
  <si>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</si>
  <si>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</si>
  <si>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</si>
  <si>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</si>
  <si>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</si>
  <si>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</si>
  <si>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</si>
  <si>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</si>
  <si>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</si>
  <si>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</si>
  <si>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</si>
  <si>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</si>
  <si>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</si>
  <si>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</si>
  <si>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</si>
  <si>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</si>
  <si>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</si>
  <si>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</si>
  <si>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</si>
  <si>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</si>
  <si>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</si>
  <si>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</si>
  <si>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</si>
  <si>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</si>
  <si>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</si>
  <si>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</si>
  <si>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</si>
  <si>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</si>
  <si>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</si>
  <si>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</si>
  <si>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</si>
  <si>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</si>
  <si>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</si>
  <si>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</si>
  <si>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</si>
  <si>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</si>
  <si>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</si>
  <si>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</si>
  <si>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</si>
  <si>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</si>
  <si>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</si>
  <si>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</si>
  <si>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</si>
  <si>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</si>
  <si>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</si>
  <si>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</si>
  <si>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</si>
  <si>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</si>
  <si>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</si>
  <si>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</si>
  <si>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</si>
  <si>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</si>
  <si>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</si>
  <si>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</si>
  <si>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</si>
  <si>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</si>
  <si>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</si>
  <si>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</si>
  <si>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</si>
  <si>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</si>
  <si>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</si>
  <si>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</si>
  <si>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</si>
  <si>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</si>
  <si>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</si>
  <si>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</si>
  <si>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</si>
  <si>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</si>
  <si>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</si>
  <si>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</si>
  <si>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</si>
  <si>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</si>
  <si>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</si>
  <si>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</si>
  <si>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</si>
  <si>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</si>
  <si>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</si>
  <si>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</si>
  <si>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</si>
  <si>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</si>
  <si>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</si>
  <si>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</si>
  <si>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</si>
  <si>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</si>
  <si>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</si>
  <si>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</si>
  <si>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</si>
  <si>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</si>
  <si>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</si>
  <si>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</si>
  <si>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</si>
  <si>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</si>
  <si>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</si>
  <si>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</si>
  <si>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</si>
  <si>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</si>
  <si>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</si>
  <si>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</si>
  <si>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</si>
  <si>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</si>
  <si>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</si>
  <si>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</si>
  <si>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</si>
  <si>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</si>
  <si>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</si>
  <si>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</si>
  <si>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</si>
  <si>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</si>
  <si>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</si>
  <si>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</si>
  <si>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</si>
  <si>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</si>
  <si>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</si>
  <si>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</si>
  <si>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</si>
  <si>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</si>
  <si>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</si>
  <si>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</si>
  <si>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</si>
  <si>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</si>
  <si>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</si>
  <si>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</si>
  <si>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</si>
  <si>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</si>
  <si>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</si>
  <si>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</si>
  <si>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</si>
  <si>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</si>
  <si>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</si>
  <si>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</si>
  <si>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</si>
  <si>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</si>
  <si>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</si>
  <si>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</si>
  <si>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</si>
  <si>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</si>
  <si>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</si>
  <si>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</si>
  <si>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</si>
  <si>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</si>
  <si>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</si>
  <si>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</si>
  <si>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</si>
  <si>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</si>
  <si>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</si>
  <si>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</si>
  <si>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</si>
  <si>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</si>
  <si>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</si>
  <si>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</si>
  <si>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</si>
  <si>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</si>
  <si>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</si>
  <si>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</si>
  <si>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</si>
  <si>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</si>
  <si>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</si>
  <si>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</si>
  <si>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</si>
  <si>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</si>
  <si>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</si>
  <si>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</si>
  <si>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</si>
  <si>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</si>
  <si>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</si>
  <si>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</si>
  <si>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</si>
  <si>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</si>
  <si>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</si>
  <si>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</si>
  <si>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</si>
  <si>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</si>
  <si>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</si>
  <si>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</si>
  <si>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</si>
  <si>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</si>
  <si>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</si>
  <si>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</si>
  <si>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</si>
  <si>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</si>
  <si>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</si>
  <si>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</si>
  <si>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</si>
  <si>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</si>
  <si>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</si>
  <si>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</si>
  <si>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</si>
  <si>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</si>
  <si>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</si>
  <si>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</si>
  <si>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</si>
  <si>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</si>
  <si>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</si>
  <si>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</si>
  <si>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</si>
  <si>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</si>
  <si>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</si>
  <si>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</si>
  <si>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</si>
  <si>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</si>
  <si>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</si>
  <si>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</si>
  <si>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</si>
  <si>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</si>
  <si>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</si>
  <si>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</si>
  <si>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</si>
  <si>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</si>
  <si>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</si>
  <si>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</si>
  <si>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</si>
  <si>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</si>
  <si>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</si>
  <si>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</si>
  <si>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</si>
  <si>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</si>
  <si>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</si>
  <si>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</si>
  <si>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</si>
  <si>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</si>
  <si>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</si>
  <si>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</si>
  <si>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</si>
  <si>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</si>
  <si>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</si>
  <si>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</si>
  <si>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</si>
  <si>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</si>
  <si>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</si>
  <si>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</si>
  <si>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</si>
  <si>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</si>
  <si>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</si>
  <si>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</si>
  <si>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</si>
  <si>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</si>
  <si>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</si>
  <si>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</si>
  <si>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</si>
  <si>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</si>
  <si>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</si>
  <si>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</si>
  <si>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</si>
  <si>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</si>
  <si>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</si>
  <si>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</si>
  <si>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</si>
  <si>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</si>
  <si>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</si>
  <si>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</si>
  <si>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</si>
  <si>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</si>
  <si>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</si>
  <si>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</si>
  <si>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</si>
  <si>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</si>
  <si>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</si>
  <si>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</si>
  <si>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</si>
  <si>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</si>
  <si>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</si>
  <si>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</si>
  <si>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</si>
  <si>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</si>
  <si>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</si>
  <si>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</si>
  <si>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</si>
  <si>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</si>
  <si>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</si>
  <si>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</si>
  <si>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</si>
  <si>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</si>
  <si>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</si>
  <si>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</si>
  <si>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</si>
  <si>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</si>
  <si>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</si>
  <si>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</si>
  <si>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</si>
  <si>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</si>
  <si>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</si>
  <si>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</si>
  <si>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</si>
  <si>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</si>
  <si>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</si>
  <si>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</si>
  <si>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</si>
  <si>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</si>
  <si>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</si>
  <si>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</si>
  <si>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</si>
  <si>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</si>
  <si>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</si>
  <si>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</si>
  <si>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</si>
  <si>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</si>
  <si>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</si>
  <si>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</si>
  <si>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</si>
  <si>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</si>
  <si>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</si>
  <si>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</si>
  <si>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</si>
  <si>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</si>
  <si>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</si>
  <si>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</si>
  <si>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</si>
  <si>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</si>
  <si>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</si>
  <si>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</si>
  <si>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</si>
  <si>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</si>
  <si>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</si>
  <si>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</si>
  <si>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</si>
  <si>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</si>
  <si>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</si>
  <si>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</si>
  <si>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</si>
  <si>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</si>
  <si>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</si>
  <si>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</si>
  <si>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</si>
  <si>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</si>
  <si>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</si>
  <si>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</si>
  <si>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</si>
  <si>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</si>
  <si>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</si>
  <si>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</si>
  <si>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</si>
  <si>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</si>
  <si>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</si>
  <si>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</si>
  <si>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</si>
  <si>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</si>
  <si>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</si>
  <si>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</si>
  <si>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</si>
  <si>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</si>
  <si>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</si>
  <si>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</si>
  <si>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</si>
  <si>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</si>
  <si>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</si>
  <si>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</si>
  <si>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</si>
  <si>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</si>
  <si>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</si>
  <si>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</si>
  <si>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</si>
  <si>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</si>
  <si>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</si>
  <si>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</si>
  <si>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</si>
  <si>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</si>
  <si>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</si>
  <si>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</si>
  <si>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</si>
  <si>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</si>
  <si>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</si>
  <si>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</si>
  <si>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</si>
  <si>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</si>
  <si>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</si>
  <si>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</si>
  <si>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</si>
  <si>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</si>
  <si>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</si>
  <si>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</si>
  <si>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</si>
  <si>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</si>
  <si>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</si>
  <si>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</si>
  <si>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</si>
  <si>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</si>
  <si>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</si>
  <si>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</si>
  <si>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</si>
  <si>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</si>
  <si>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</si>
  <si>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</si>
  <si>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</si>
  <si>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</si>
  <si>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</si>
  <si>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</si>
  <si>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</si>
  <si>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</si>
  <si>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</si>
  <si>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</si>
  <si>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</si>
  <si>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</si>
  <si>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</si>
  <si>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</si>
  <si>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</si>
  <si>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</si>
  <si>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</si>
  <si>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</si>
  <si>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</si>
  <si>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</si>
  <si>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</si>
  <si>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</si>
  <si>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</si>
  <si>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</si>
  <si>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</si>
  <si>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</si>
  <si>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</si>
  <si>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</si>
  <si>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</si>
  <si>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</si>
  <si>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</si>
  <si>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</si>
  <si>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</si>
  <si>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</si>
  <si>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</si>
  <si>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</si>
  <si>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</si>
  <si>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</si>
  <si>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</si>
  <si>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</si>
  <si>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</si>
  <si>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</si>
  <si>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</si>
  <si>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</si>
  <si>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</si>
  <si>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</si>
  <si>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</si>
  <si>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</si>
  <si>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</si>
  <si>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</si>
  <si>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</si>
  <si>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</si>
  <si>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</si>
  <si>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</si>
  <si>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</si>
  <si>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</si>
  <si>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</si>
  <si>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</si>
  <si>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</si>
  <si>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</si>
  <si>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</si>
  <si>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</si>
  <si>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</si>
  <si>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</si>
  <si>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</si>
  <si>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</si>
  <si>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</si>
  <si>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</si>
  <si>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</si>
  <si>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</si>
  <si>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</si>
  <si>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</si>
  <si>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</si>
  <si>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</si>
  <si>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</si>
  <si>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</si>
  <si>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</si>
  <si>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</si>
  <si>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</si>
  <si>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</si>
  <si>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</si>
  <si>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</si>
  <si>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</si>
  <si>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</si>
  <si>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</si>
  <si>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</si>
  <si>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</si>
  <si>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</si>
  <si>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</si>
  <si>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</si>
  <si>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</si>
  <si>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</si>
  <si>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</si>
  <si>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</si>
  <si>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</si>
  <si>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</si>
  <si>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</si>
  <si>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</si>
  <si>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</si>
  <si>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</si>
  <si>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</si>
  <si>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</si>
  <si>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</si>
  <si>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</si>
  <si>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</si>
  <si>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</si>
  <si>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</si>
  <si>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</si>
  <si>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</si>
  <si>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</si>
  <si>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</si>
  <si>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</si>
  <si>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</si>
  <si>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</si>
  <si>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</si>
  <si>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</si>
  <si>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</si>
  <si>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</si>
  <si>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</si>
  <si>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</si>
  <si>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</si>
  <si>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</si>
  <si>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</si>
  <si>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</si>
  <si>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</si>
  <si>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</si>
  <si>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</si>
  <si>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</si>
  <si>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</si>
  <si>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</si>
  <si>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</si>
  <si>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</si>
  <si>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</si>
  <si>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</si>
  <si>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</si>
  <si>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</si>
  <si>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</si>
  <si>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</si>
  <si>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</si>
  <si>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</si>
  <si>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</si>
  <si>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</si>
  <si>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</si>
  <si>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</si>
  <si>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</si>
  <si>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</si>
  <si>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</si>
  <si>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</si>
  <si>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</si>
  <si>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</si>
  <si>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</si>
  <si>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</si>
  <si>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</si>
  <si>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</si>
  <si>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</si>
  <si>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</si>
  <si>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</si>
  <si>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</si>
  <si>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</si>
  <si>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</si>
  <si>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</si>
  <si>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</si>
  <si>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</si>
  <si>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</si>
  <si>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</si>
  <si>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</si>
  <si>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</si>
  <si>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</si>
  <si>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</si>
  <si>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</si>
  <si>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</si>
  <si>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</si>
  <si>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</si>
  <si>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</si>
  <si>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</si>
  <si>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</si>
  <si>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</si>
  <si>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</si>
  <si>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</si>
  <si>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</si>
  <si>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</si>
  <si>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</si>
  <si>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</si>
  <si>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</si>
  <si>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</si>
  <si>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</si>
  <si>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</si>
  <si>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</si>
  <si>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</si>
  <si>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</si>
  <si>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</si>
  <si>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</si>
  <si>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</si>
  <si>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</si>
  <si>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</si>
  <si>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</si>
  <si>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</si>
  <si>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</si>
  <si>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</si>
  <si>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</si>
  <si>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</si>
  <si>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</si>
  <si>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</si>
  <si>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</si>
  <si>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</si>
  <si>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</si>
  <si>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</si>
  <si>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</si>
  <si>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</si>
  <si>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</si>
  <si>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</si>
  <si>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</si>
  <si>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</si>
  <si>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</si>
  <si>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</si>
  <si>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</si>
  <si>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</si>
  <si>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</si>
  <si>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</si>
  <si>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</si>
  <si>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</si>
  <si>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</si>
  <si>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</si>
  <si>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</si>
  <si>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</si>
  <si>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</si>
  <si>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</si>
  <si>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</si>
  <si>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</si>
  <si>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</si>
  <si>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</si>
  <si>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</si>
  <si>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</si>
  <si>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</si>
  <si>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</si>
  <si>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</si>
  <si>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</si>
  <si>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</si>
  <si>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</si>
  <si>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</si>
  <si>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</si>
  <si>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</si>
  <si>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</si>
  <si>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</si>
  <si>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</si>
  <si>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</si>
  <si>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</si>
  <si>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</si>
  <si>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</si>
  <si>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</si>
  <si>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</si>
  <si>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</si>
  <si>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</si>
  <si>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</si>
  <si>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</si>
  <si>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</si>
  <si>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</si>
  <si>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</si>
  <si>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</si>
  <si>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</si>
  <si>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</si>
  <si>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</si>
  <si>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</si>
  <si>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</si>
  <si>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</si>
  <si>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</si>
  <si>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</si>
  <si>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</si>
  <si>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</si>
  <si>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</si>
  <si>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</si>
  <si>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</si>
  <si>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</si>
  <si>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</si>
  <si>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</si>
  <si>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</si>
  <si>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</si>
  <si>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</si>
  <si>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</si>
  <si>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</si>
  <si>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</si>
  <si>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</si>
  <si>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</si>
  <si>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</si>
  <si>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</si>
  <si>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</si>
  <si>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</si>
  <si>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</si>
  <si>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</si>
  <si>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</si>
  <si>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</si>
  <si>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</si>
  <si>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</si>
  <si>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</si>
  <si>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</si>
  <si>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</si>
  <si>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</si>
  <si>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</si>
  <si>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</si>
  <si>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</si>
  <si>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</si>
  <si>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</si>
  <si>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</si>
  <si>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</si>
  <si>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</si>
  <si>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</si>
  <si>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</si>
  <si>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</si>
  <si>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</si>
  <si>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</si>
  <si>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</si>
  <si>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</si>
  <si>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</si>
  <si>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</si>
  <si>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</si>
  <si>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</si>
  <si>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</si>
  <si>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</si>
  <si>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</si>
  <si>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</si>
  <si>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</si>
  <si>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</si>
  <si>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</si>
  <si>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</si>
  <si>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</si>
  <si>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</si>
  <si>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</si>
  <si>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</si>
  <si>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</si>
  <si>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</si>
  <si>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</si>
  <si>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</si>
  <si>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</si>
  <si>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</si>
  <si>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</si>
  <si>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</si>
  <si>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</si>
  <si>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</si>
  <si>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</si>
  <si>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</si>
  <si>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</si>
  <si>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</si>
  <si>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</si>
  <si>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</si>
  <si>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</si>
  <si>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</si>
  <si>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</si>
  <si>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</si>
  <si>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</si>
  <si>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</si>
  <si>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</si>
  <si>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</si>
  <si>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</si>
  <si>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</si>
  <si>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</si>
  <si>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</si>
  <si>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</si>
  <si>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</si>
  <si>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</si>
  <si>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</si>
  <si>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</si>
  <si>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</si>
  <si>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</si>
  <si>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</si>
  <si>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</si>
  <si>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</si>
  <si>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</si>
  <si>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</si>
  <si>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</si>
  <si>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</si>
  <si>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</si>
  <si>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</si>
  <si>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</si>
  <si>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</si>
  <si>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</si>
  <si>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</si>
  <si>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</si>
  <si>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</si>
  <si>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</si>
  <si>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</si>
  <si>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</si>
  <si>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</si>
  <si>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</si>
  <si>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</si>
  <si>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</si>
  <si>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</si>
  <si>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</si>
  <si>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</si>
  <si>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</si>
  <si>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</si>
  <si>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</si>
  <si>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</si>
  <si>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</si>
  <si>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</si>
  <si>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</si>
  <si>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</si>
  <si>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</si>
  <si>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</si>
  <si>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</si>
  <si>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</si>
  <si>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</si>
  <si>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</si>
  <si>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</si>
  <si>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</si>
  <si>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</si>
  <si>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</si>
  <si>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</si>
  <si>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</si>
  <si>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</si>
  <si>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</si>
  <si>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</si>
  <si>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</si>
  <si>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</si>
  <si>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</si>
  <si>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</si>
  <si>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</si>
  <si>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</si>
  <si>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</si>
  <si>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</si>
  <si>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</si>
  <si>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</si>
  <si>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</si>
  <si>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</si>
  <si>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</si>
  <si>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</si>
  <si>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</si>
  <si>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</si>
  <si>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</si>
  <si>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</si>
  <si>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</si>
  <si>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</si>
  <si>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</si>
  <si>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</si>
  <si>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</si>
  <si>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</si>
  <si>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</si>
  <si>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</si>
  <si>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</si>
  <si>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</si>
  <si>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</si>
  <si>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</si>
  <si>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</si>
  <si>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</si>
  <si>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</si>
  <si>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</si>
  <si>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</si>
  <si>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</si>
  <si>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</si>
  <si>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</si>
  <si>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</si>
  <si>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</si>
  <si>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</si>
  <si>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</si>
  <si>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</si>
  <si>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</si>
  <si>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</si>
  <si>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</si>
  <si>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</si>
  <si>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</si>
  <si>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</si>
  <si>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</si>
  <si>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</si>
  <si>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</si>
  <si>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</si>
  <si>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</si>
  <si>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</si>
  <si>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</si>
  <si>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</si>
  <si>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</si>
  <si>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</si>
  <si>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</si>
  <si>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</si>
  <si>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</si>
  <si>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</si>
  <si>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</si>
  <si>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</si>
  <si>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</si>
  <si>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</si>
  <si>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</si>
  <si>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</si>
  <si>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</si>
  <si>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</si>
  <si>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</si>
  <si>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</si>
  <si>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</si>
  <si>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</si>
  <si>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</si>
  <si>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</si>
  <si>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</si>
  <si>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</si>
  <si>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</si>
  <si>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</si>
  <si>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</si>
  <si>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</si>
  <si>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</si>
  <si>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</si>
  <si>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</si>
  <si>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</si>
  <si>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</si>
  <si>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</si>
  <si>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</si>
  <si>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</si>
  <si>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</si>
  <si>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</si>
  <si>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</si>
  <si>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</si>
  <si>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</si>
  <si>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</si>
  <si>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</si>
  <si>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</si>
  <si>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</si>
  <si>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</si>
  <si>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</si>
  <si>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</si>
  <si>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</si>
  <si>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</si>
  <si>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</si>
  <si>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</si>
  <si>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</si>
  <si>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</si>
  <si>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</si>
  <si>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</si>
  <si>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</si>
  <si>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</si>
  <si>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</si>
  <si>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</si>
  <si>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</si>
  <si>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</si>
  <si>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</si>
  <si>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</si>
  <si>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</si>
  <si>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</si>
  <si>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</si>
  <si>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</si>
  <si>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</si>
  <si>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</si>
  <si>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</si>
  <si>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</si>
  <si>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</si>
  <si>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</si>
  <si>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</si>
  <si>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</si>
  <si>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</si>
  <si>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</si>
  <si>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</si>
  <si>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</si>
  <si>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</si>
  <si>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</si>
  <si>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</si>
  <si>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</si>
  <si>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</si>
  <si>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</si>
  <si>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</si>
  <si>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</si>
  <si>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</si>
  <si>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</si>
  <si>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</si>
  <si>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</si>
  <si>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</si>
  <si>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</si>
  <si>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</si>
  <si>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</si>
  <si>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</si>
  <si>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</si>
  <si>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</si>
  <si>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</si>
  <si>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</si>
  <si>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</si>
  <si>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</si>
  <si>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</si>
  <si>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</si>
  <si>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</si>
  <si>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</si>
  <si>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</si>
  <si>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</si>
  <si>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</si>
  <si>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</si>
  <si>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</si>
  <si>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</si>
  <si>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</si>
  <si>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</si>
  <si>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</si>
  <si>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</si>
  <si>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</si>
  <si>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</si>
  <si>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</si>
  <si>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</si>
  <si>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</si>
  <si>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</si>
  <si>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</si>
  <si>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</si>
  <si>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</si>
  <si>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</si>
  <si>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</si>
  <si>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</si>
  <si>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</si>
  <si>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</si>
  <si>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</si>
  <si>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</si>
  <si>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</si>
  <si>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</si>
  <si>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</si>
  <si>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</si>
  <si>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</si>
  <si>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</si>
  <si>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</si>
  <si>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</si>
  <si>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</si>
  <si>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</si>
  <si>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</si>
  <si>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</si>
  <si>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</si>
  <si>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</si>
  <si>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</si>
  <si>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</si>
  <si>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</si>
  <si>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</si>
  <si>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</si>
  <si>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</si>
  <si>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</si>
  <si>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</si>
  <si>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</si>
  <si>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</si>
  <si>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</si>
  <si>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</si>
  <si>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</si>
  <si>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</si>
  <si>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</si>
  <si>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</si>
  <si>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</si>
  <si>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</si>
  <si>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</si>
  <si>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</si>
  <si>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</si>
  <si>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</si>
  <si>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</si>
  <si>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</si>
  <si>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</si>
  <si>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</si>
  <si>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</si>
  <si>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</si>
  <si>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</si>
  <si>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</si>
  <si>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</si>
  <si>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</si>
  <si>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</si>
  <si>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</si>
  <si>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</si>
  <si>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</si>
  <si>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</si>
  <si>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</si>
  <si>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</si>
  <si>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</si>
  <si>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</si>
  <si>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</si>
  <si>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</si>
  <si>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</si>
  <si>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</si>
  <si>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</si>
  <si>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</si>
  <si>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</si>
  <si>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</si>
  <si>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</si>
  <si>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</si>
  <si>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</si>
  <si>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</si>
  <si>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</si>
  <si>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</si>
  <si>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</si>
  <si>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</si>
  <si>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</si>
  <si>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</si>
  <si>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</si>
  <si>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</si>
  <si>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</si>
  <si>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</si>
  <si>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</si>
  <si>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</si>
  <si>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</si>
  <si>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</si>
  <si>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</si>
  <si>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</si>
  <si>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</si>
  <si>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</si>
  <si>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</si>
  <si>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</si>
  <si>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</si>
  <si>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</si>
  <si>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</si>
  <si>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</si>
  <si>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</si>
  <si>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</si>
  <si>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</si>
  <si>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</si>
  <si>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</si>
  <si>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</si>
  <si>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</si>
  <si>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</si>
  <si>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</si>
  <si>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</si>
  <si>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</si>
  <si>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</si>
  <si>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</si>
  <si>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</si>
  <si>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</si>
  <si>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</si>
  <si>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</si>
  <si>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</si>
  <si>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</si>
  <si>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</si>
  <si>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</si>
  <si>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</si>
  <si>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</si>
  <si>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</si>
  <si>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</si>
  <si>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</si>
  <si>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</si>
  <si>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</si>
  <si>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</si>
  <si>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</si>
  <si>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</si>
  <si>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</si>
  <si>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</si>
  <si>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</si>
  <si>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</si>
  <si>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</si>
  <si>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</si>
  <si>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</si>
  <si>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</si>
  <si>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</si>
  <si>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</si>
  <si>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</si>
  <si>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</si>
  <si>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</si>
  <si>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</si>
  <si>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</si>
  <si>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</si>
  <si>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</si>
  <si>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</si>
  <si>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</si>
  <si>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</si>
  <si>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</si>
  <si>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</si>
  <si>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</si>
  <si>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</si>
  <si>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</si>
  <si>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</si>
  <si>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</si>
  <si>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</si>
  <si>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</si>
  <si>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</si>
  <si>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</si>
  <si>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</si>
  <si>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</si>
  <si>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</si>
  <si>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</si>
  <si>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</si>
  <si>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</si>
  <si>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</si>
  <si>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</si>
  <si>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</si>
  <si>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</si>
  <si>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</si>
  <si>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</si>
  <si>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</si>
  <si>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</si>
  <si>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</si>
  <si>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</si>
  <si>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</si>
  <si>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</si>
  <si>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</si>
  <si>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</si>
  <si>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</si>
  <si>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</si>
  <si>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</si>
  <si>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</si>
  <si>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</si>
  <si>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</si>
  <si>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</si>
  <si>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</si>
  <si>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</si>
  <si>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</si>
  <si>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</si>
  <si>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</si>
  <si>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</si>
  <si>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</si>
  <si>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</si>
  <si>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</si>
  <si>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</si>
  <si>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</si>
  <si>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</si>
  <si>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</si>
  <si>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</si>
  <si>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</si>
  <si>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</si>
  <si>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</si>
  <si>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</si>
  <si>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</si>
  <si>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</si>
  <si>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</si>
  <si>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</si>
  <si>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</si>
  <si>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</si>
  <si>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</si>
  <si>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</si>
  <si>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</si>
  <si>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</si>
  <si>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</si>
  <si>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</si>
  <si>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</si>
  <si>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</si>
  <si>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</si>
  <si>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</si>
  <si>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</si>
  <si>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</si>
  <si>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</si>
  <si>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</si>
  <si>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</si>
  <si>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</si>
  <si>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</si>
  <si>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</si>
  <si>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</si>
  <si>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</si>
  <si>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</si>
  <si>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</si>
  <si>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</si>
  <si>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</si>
  <si>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</si>
  <si>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</si>
  <si>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</si>
  <si>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</si>
  <si>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</si>
  <si>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</si>
  <si>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</si>
  <si>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</si>
  <si>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</si>
  <si>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</si>
  <si>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</si>
  <si>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</si>
  <si>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</si>
  <si>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</si>
  <si>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</si>
  <si>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</si>
  <si>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</si>
  <si>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</si>
  <si>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</si>
  <si>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</si>
  <si>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</si>
  <si>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</si>
  <si>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</si>
  <si>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</si>
  <si>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</si>
  <si>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</si>
  <si>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</si>
  <si>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</si>
  <si>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</si>
  <si>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</si>
  <si>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</si>
  <si>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</si>
  <si>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</si>
  <si>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</si>
  <si>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</si>
  <si>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</si>
  <si>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</si>
  <si>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</si>
  <si>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</si>
  <si>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</si>
  <si>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</si>
  <si>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</si>
  <si>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</si>
  <si>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</si>
  <si>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</si>
  <si>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</si>
  <si>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</si>
  <si>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</si>
  <si>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</si>
  <si>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</si>
  <si>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</si>
  <si>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</si>
  <si>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</si>
  <si>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</si>
  <si>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</si>
  <si>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</si>
  <si>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</si>
  <si>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</si>
  <si>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</si>
  <si>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</si>
  <si>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</si>
  <si>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</si>
  <si>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</si>
  <si>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</si>
  <si>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</si>
  <si>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</si>
  <si>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</si>
  <si>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</si>
  <si>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</si>
  <si>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</si>
  <si>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</si>
  <si>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</si>
  <si>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</si>
  <si>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</si>
  <si>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</si>
  <si>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</si>
  <si>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</si>
  <si>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</si>
  <si>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</si>
  <si>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</si>
  <si>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</si>
  <si>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</si>
  <si>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</si>
  <si>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</si>
  <si>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</si>
  <si>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</si>
  <si>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</si>
  <si>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</si>
  <si>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</si>
  <si>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</si>
  <si>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</si>
  <si>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</si>
  <si>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</si>
  <si>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</si>
  <si>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</si>
  <si>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</si>
  <si>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</si>
  <si>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</si>
  <si>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</si>
  <si>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</si>
  <si>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</si>
  <si>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</si>
  <si>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</si>
  <si>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</si>
  <si>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</si>
  <si>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</si>
  <si>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</si>
  <si>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</si>
  <si>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</si>
  <si>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</si>
  <si>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</si>
  <si>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</si>
  <si>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</si>
  <si>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</si>
  <si>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</si>
  <si>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</si>
  <si>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</si>
  <si>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</si>
  <si>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</si>
  <si>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</si>
  <si>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</si>
  <si>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</si>
  <si>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</si>
  <si>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</si>
  <si>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</si>
  <si>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</si>
  <si>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</si>
  <si>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</si>
  <si>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</si>
  <si>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</si>
  <si>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</si>
  <si>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</si>
  <si>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</si>
  <si>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</si>
  <si>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</si>
  <si>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</si>
  <si>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</si>
  <si>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</si>
  <si>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</si>
  <si>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</si>
  <si>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</si>
  <si>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</si>
  <si>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</si>
  <si>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</si>
  <si>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</si>
  <si>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</si>
  <si>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</si>
  <si>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</si>
  <si>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</si>
  <si>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</si>
  <si>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</si>
  <si>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</si>
  <si>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</si>
  <si>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</si>
  <si>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</si>
  <si>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</si>
  <si>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</si>
  <si>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</si>
  <si>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</si>
  <si>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</si>
  <si>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</si>
  <si>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</si>
  <si>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</si>
  <si>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</si>
  <si>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</si>
  <si>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</si>
  <si>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</si>
  <si>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</si>
  <si>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</si>
  <si>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</si>
  <si>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</si>
  <si>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</si>
  <si>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</si>
  <si>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</si>
  <si>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</si>
  <si>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</si>
  <si>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</si>
  <si>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</si>
  <si>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</si>
  <si>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</si>
  <si>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</si>
  <si>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</si>
  <si>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</si>
  <si>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</si>
  <si>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</si>
  <si>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</si>
  <si>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</si>
  <si>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</si>
  <si>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</si>
  <si>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</si>
  <si>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</si>
  <si>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</si>
  <si>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</si>
  <si>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</si>
  <si>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</si>
  <si>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</si>
  <si>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</si>
  <si>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</si>
  <si>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</si>
  <si>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</si>
  <si>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</si>
  <si>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</si>
  <si>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</si>
  <si>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</si>
  <si>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</si>
  <si>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</si>
  <si>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</si>
  <si>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</si>
  <si>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</si>
  <si>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</si>
  <si>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</si>
  <si>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</si>
  <si>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</si>
  <si>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</si>
  <si>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</si>
  <si>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</si>
  <si>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</si>
  <si>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</si>
  <si>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</si>
  <si>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</si>
  <si>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</si>
  <si>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</si>
  <si>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</si>
  <si>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</si>
  <si>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</si>
  <si>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</si>
  <si>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</si>
  <si>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</si>
  <si>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</si>
  <si>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</si>
  <si>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</si>
  <si>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</si>
  <si>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</si>
  <si>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</si>
  <si>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</si>
  <si>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</si>
  <si>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</si>
  <si>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</si>
  <si>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</si>
  <si>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</si>
  <si>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</si>
  <si>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</si>
  <si>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</si>
  <si>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</si>
  <si>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</si>
  <si>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</si>
  <si>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</si>
  <si>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</si>
  <si>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</si>
  <si>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</si>
  <si>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</si>
  <si>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</si>
  <si>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</si>
  <si>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</si>
  <si>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</si>
  <si>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</si>
  <si>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</si>
  <si>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</si>
  <si>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</si>
  <si>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</si>
  <si>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</si>
  <si>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</si>
  <si>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</si>
  <si>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</si>
  <si>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</si>
  <si>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</si>
  <si>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</si>
  <si>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</si>
  <si>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</si>
  <si>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</si>
  <si>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</si>
  <si>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</si>
  <si>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</si>
  <si>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</si>
  <si>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</si>
  <si>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</si>
  <si>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</si>
  <si>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</si>
  <si>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</si>
  <si>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</si>
  <si>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</si>
  <si>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</si>
  <si>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</si>
  <si>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</si>
  <si>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</si>
  <si>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</si>
  <si>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</si>
  <si>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</si>
  <si>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</si>
  <si>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</si>
  <si>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</si>
  <si>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</si>
  <si>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</si>
  <si>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</si>
  <si>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</si>
  <si>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</si>
  <si>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</si>
  <si>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</si>
  <si>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</si>
  <si>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</si>
  <si>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</si>
  <si>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</si>
  <si>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</si>
  <si>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</si>
  <si>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</si>
  <si>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</si>
  <si>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</si>
  <si>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</si>
  <si>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</si>
  <si>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</si>
  <si>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</si>
  <si>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</si>
  <si>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</si>
  <si>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</si>
  <si>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</si>
  <si>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</si>
  <si>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</si>
  <si>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</si>
  <si>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</si>
  <si>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</si>
  <si>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</si>
  <si>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</si>
  <si>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</si>
  <si>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</si>
  <si>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</si>
  <si>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</si>
  <si>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</si>
  <si>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</si>
  <si>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</si>
  <si>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</si>
  <si>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</si>
  <si>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</si>
  <si>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</si>
  <si>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</si>
  <si>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</si>
  <si>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</si>
  <si>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</si>
  <si>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</si>
  <si>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</si>
  <si>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</si>
  <si>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</si>
  <si>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</si>
  <si>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</si>
  <si>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</si>
  <si>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</si>
  <si>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</si>
  <si>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</si>
  <si>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</si>
  <si>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</si>
  <si>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</si>
  <si>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</si>
  <si>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</si>
  <si>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</si>
  <si>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</si>
  <si>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</si>
  <si>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</si>
  <si>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</si>
  <si>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</si>
  <si>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</si>
  <si>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</si>
  <si>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</si>
  <si>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</si>
  <si>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</si>
  <si>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</si>
  <si>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</si>
  <si>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</si>
  <si>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</si>
  <si>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</si>
  <si>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</si>
  <si>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</si>
  <si>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</si>
  <si>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</si>
  <si>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</si>
  <si>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</si>
  <si>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</si>
  <si>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</si>
  <si>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</si>
  <si>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</si>
  <si>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</si>
  <si>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</si>
  <si>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</si>
  <si>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</si>
  <si>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</si>
  <si>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</si>
  <si>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</si>
  <si>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</si>
  <si>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</si>
  <si>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</si>
  <si>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</si>
  <si>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</si>
  <si>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</si>
  <si>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</si>
  <si>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</si>
  <si>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</si>
  <si>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</si>
  <si>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</si>
  <si>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</si>
  <si>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</si>
  <si>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</si>
  <si>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</si>
  <si>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</si>
  <si>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</si>
  <si>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</si>
  <si>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</si>
  <si>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</si>
  <si>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</si>
  <si>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</si>
  <si>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</si>
  <si>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</si>
  <si>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</si>
  <si>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</si>
  <si>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</si>
  <si>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</si>
  <si>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</si>
  <si>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</si>
  <si>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</si>
  <si>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</si>
  <si>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</si>
  <si>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</si>
  <si>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</si>
  <si>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</si>
  <si>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</si>
  <si>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</si>
  <si>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</si>
  <si>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</si>
  <si>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</si>
  <si>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</si>
  <si>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</si>
  <si>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</si>
  <si>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</si>
  <si>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</si>
  <si>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</si>
  <si>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</si>
  <si>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</si>
  <si>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</si>
  <si>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</si>
  <si>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</si>
  <si>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</si>
  <si>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</si>
  <si>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</si>
  <si>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</si>
  <si>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</si>
  <si>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</si>
  <si>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</si>
  <si>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</si>
  <si>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</si>
  <si>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</si>
  <si>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</si>
  <si>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</si>
  <si>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</si>
  <si>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</si>
  <si>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</si>
  <si>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</si>
  <si>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</si>
  <si>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</si>
  <si>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</si>
  <si>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</si>
  <si>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</si>
  <si>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</si>
  <si>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</si>
  <si>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</si>
  <si>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</si>
  <si>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</si>
  <si>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</si>
  <si>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</si>
  <si>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</si>
  <si>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</si>
  <si>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</si>
  <si>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</si>
  <si>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</si>
  <si>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</si>
  <si>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</si>
  <si>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</si>
  <si>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</si>
  <si>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</si>
  <si>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</si>
  <si>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</si>
  <si>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</si>
  <si>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</si>
  <si>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</si>
  <si>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</si>
  <si>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</si>
  <si>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</si>
  <si>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</si>
  <si>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</si>
  <si>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</si>
  <si>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</si>
  <si>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</si>
  <si>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</si>
  <si>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</si>
  <si>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</si>
  <si>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</si>
  <si>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</si>
  <si>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</si>
  <si>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</si>
  <si>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</si>
  <si>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</si>
  <si>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</si>
  <si>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</si>
  <si>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</si>
  <si>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</si>
  <si>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</si>
  <si>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</si>
  <si>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</si>
  <si>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</si>
  <si>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</si>
  <si>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</si>
  <si>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</si>
  <si>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</si>
  <si>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</si>
  <si>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</si>
  <si>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</si>
  <si>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</si>
  <si>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</si>
  <si>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</si>
  <si>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</si>
  <si>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</si>
  <si>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</si>
  <si>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</si>
  <si>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</si>
  <si>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</si>
  <si>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</si>
  <si>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</si>
  <si>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</si>
  <si>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</si>
  <si>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</si>
  <si>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</si>
  <si>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</si>
  <si>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</si>
  <si>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</si>
  <si>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</si>
  <si>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</si>
  <si>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</si>
  <si>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</si>
  <si>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</si>
  <si>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</si>
  <si>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</si>
  <si>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</si>
  <si>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</si>
  <si>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</si>
  <si>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</si>
  <si>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</si>
  <si>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</si>
  <si>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</si>
  <si>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</si>
  <si>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</si>
  <si>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</si>
  <si>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</si>
  <si>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</si>
  <si>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</si>
  <si>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</si>
  <si>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</si>
  <si>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</si>
  <si>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</si>
  <si>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</si>
  <si>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</si>
  <si>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</si>
  <si>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</si>
  <si>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</si>
  <si>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</si>
  <si>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</si>
  <si>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</si>
  <si>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</si>
  <si>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</si>
  <si>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</si>
  <si>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</si>
  <si>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</si>
  <si>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</si>
  <si>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</si>
  <si>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</si>
  <si>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</si>
  <si>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</si>
  <si>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</si>
  <si>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</si>
  <si>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</si>
  <si>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</si>
  <si>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</si>
  <si>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</si>
  <si>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</si>
  <si>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</si>
  <si>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</si>
  <si>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</si>
  <si>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</si>
  <si>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</si>
  <si>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</si>
  <si>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</si>
  <si>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</si>
  <si>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</si>
  <si>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</si>
  <si>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</si>
  <si>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</si>
  <si>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</si>
  <si>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</si>
  <si>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</si>
  <si>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</si>
  <si>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</si>
  <si>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</si>
  <si>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</si>
  <si>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</si>
  <si>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</si>
  <si>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</si>
  <si>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</si>
  <si>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</si>
  <si>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</si>
  <si>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</si>
  <si>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</si>
  <si>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</si>
  <si>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</si>
  <si>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</si>
  <si>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</si>
  <si>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</si>
  <si>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</si>
  <si>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</si>
  <si>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</si>
  <si>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</si>
  <si>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</si>
  <si>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</si>
  <si>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</si>
  <si>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</si>
  <si>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</si>
  <si>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</si>
  <si>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</si>
  <si>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</si>
  <si>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</si>
  <si>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</si>
  <si>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</si>
  <si>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</si>
  <si>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</si>
  <si>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</si>
  <si>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</si>
  <si>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</si>
  <si>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</si>
  <si>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</si>
  <si>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</si>
  <si>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</si>
  <si>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</si>
  <si>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</si>
  <si>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</si>
  <si>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</si>
  <si>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</si>
  <si>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</si>
  <si>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</si>
  <si>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</si>
  <si>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</si>
  <si>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</si>
  <si>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</si>
  <si>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</si>
  <si>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</si>
  <si>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</si>
  <si>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</si>
  <si>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</si>
  <si>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</si>
  <si>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</si>
  <si>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</si>
  <si>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</si>
  <si>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</si>
  <si>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</si>
  <si>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</si>
  <si>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</si>
  <si>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</si>
  <si>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</si>
  <si>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</si>
  <si>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</si>
  <si>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</si>
  <si>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</si>
  <si>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</si>
  <si>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</si>
  <si>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</si>
  <si>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</si>
  <si>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</si>
  <si>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</si>
  <si>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</si>
  <si>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</si>
  <si>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</si>
  <si>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</si>
  <si>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</si>
  <si>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</si>
  <si>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</si>
  <si>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</si>
  <si>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</si>
  <si>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</si>
  <si>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</si>
  <si>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</si>
  <si>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</si>
  <si>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</si>
  <si>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</si>
  <si>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</si>
  <si>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</si>
  <si>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</si>
  <si>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</si>
  <si>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</si>
  <si>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</si>
  <si>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</si>
  <si>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</si>
  <si>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</si>
  <si>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</si>
  <si>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</si>
  <si>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</si>
  <si>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</si>
  <si>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</si>
  <si>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</si>
  <si>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</si>
  <si>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</si>
  <si>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</si>
  <si>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</si>
  <si>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</si>
  <si>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</si>
  <si>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</si>
  <si>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</si>
  <si>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</si>
  <si>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</si>
  <si>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</si>
  <si>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</si>
  <si>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</si>
  <si>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</si>
  <si>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</si>
  <si>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</si>
  <si>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</si>
  <si>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</si>
  <si>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</si>
  <si>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</si>
  <si>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</si>
  <si>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</si>
  <si>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</si>
  <si>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</si>
  <si>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</si>
  <si>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</si>
  <si>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</si>
  <si>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</si>
  <si>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</si>
  <si>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</si>
  <si>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</si>
  <si>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</si>
  <si>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</si>
  <si>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</si>
  <si>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</si>
  <si>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</si>
  <si>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</si>
  <si>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</si>
  <si>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</si>
  <si>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</si>
  <si>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</si>
  <si>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</si>
  <si>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</si>
  <si>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</si>
  <si>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</si>
  <si>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</si>
  <si>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</si>
  <si>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</si>
  <si>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</si>
  <si>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</si>
  <si>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</si>
  <si>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</si>
  <si>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</si>
  <si>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</si>
  <si>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</si>
  <si>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</si>
  <si>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</si>
  <si>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</si>
  <si>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</si>
  <si>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</si>
  <si>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</si>
  <si>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</si>
  <si>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</si>
  <si>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</si>
  <si>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</si>
  <si>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</si>
  <si>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</si>
  <si>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</si>
  <si>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</si>
  <si>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</si>
  <si>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</si>
  <si>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</si>
  <si>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</si>
  <si>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</si>
  <si>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</si>
  <si>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</si>
  <si>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</si>
  <si>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</si>
  <si>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</si>
  <si>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</si>
  <si>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</si>
  <si>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</si>
  <si>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</si>
  <si>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</si>
  <si>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</si>
  <si>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</si>
  <si>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</si>
  <si>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</si>
  <si>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</si>
  <si>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</si>
  <si>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</si>
  <si>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</si>
  <si>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</si>
  <si>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</si>
  <si>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</si>
  <si>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</si>
  <si>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</si>
  <si>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</si>
  <si>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</si>
  <si>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</si>
  <si>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</si>
  <si>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</si>
  <si>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</si>
  <si>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</si>
  <si>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</si>
  <si>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</si>
  <si>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</si>
  <si>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</si>
  <si>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</si>
  <si>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</si>
  <si>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</si>
  <si>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</si>
  <si>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</si>
  <si>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</si>
  <si>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</si>
  <si>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</si>
  <si>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</si>
  <si>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</si>
  <si>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</si>
  <si>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</si>
  <si>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</si>
  <si>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</si>
  <si>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</si>
  <si>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</si>
  <si>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</si>
  <si>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</si>
  <si>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</si>
  <si>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</si>
  <si>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</si>
  <si>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</si>
  <si>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</si>
  <si>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</si>
  <si>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</si>
  <si>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</si>
  <si>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</si>
  <si>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</si>
  <si>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</si>
  <si>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</si>
  <si>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</si>
  <si>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</si>
  <si>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</si>
  <si>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</si>
  <si>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</si>
  <si>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</si>
  <si>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</si>
  <si>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</si>
  <si>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</si>
  <si>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</si>
  <si>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</si>
  <si>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</si>
  <si>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</si>
  <si>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</si>
  <si>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</si>
  <si>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</si>
  <si>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</si>
  <si>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</si>
  <si>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</si>
  <si>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</si>
  <si>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</si>
  <si>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</si>
  <si>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</si>
  <si>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</si>
  <si>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</si>
  <si>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</si>
  <si>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</si>
  <si>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</si>
  <si>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</si>
  <si>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</si>
  <si>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</si>
  <si>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</si>
  <si>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</si>
  <si>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</si>
  <si>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</si>
  <si>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</si>
  <si>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</si>
  <si>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</si>
  <si>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</si>
  <si>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</si>
  <si>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</si>
  <si>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</si>
  <si>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</si>
  <si>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</si>
  <si>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</si>
  <si>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</si>
  <si>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</si>
  <si>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</si>
  <si>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</si>
  <si>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</si>
  <si>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</si>
  <si>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</si>
  <si>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</si>
  <si>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</si>
  <si>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</si>
  <si>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</si>
  <si>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</si>
  <si>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</si>
  <si>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</si>
  <si>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</si>
  <si>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</si>
  <si>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</si>
  <si>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</si>
  <si>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</si>
  <si>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</si>
  <si>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</si>
  <si>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</si>
  <si>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</si>
  <si>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</si>
  <si>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</si>
  <si>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</si>
  <si>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</si>
  <si>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</si>
  <si>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</si>
  <si>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</si>
  <si>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</si>
  <si>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</si>
  <si>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</si>
  <si>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</si>
  <si>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</si>
  <si>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</si>
  <si>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</si>
  <si>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</si>
  <si>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</si>
  <si>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</si>
  <si>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</si>
  <si>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</si>
  <si>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</si>
  <si>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</si>
  <si>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</si>
  <si>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</si>
  <si>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</si>
  <si>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</si>
  <si>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</si>
  <si>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</si>
  <si>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</si>
  <si>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</si>
  <si>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</si>
  <si>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</si>
  <si>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</si>
  <si>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</si>
  <si>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</si>
  <si>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</si>
  <si>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</si>
  <si>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</si>
  <si>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</si>
  <si>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</si>
  <si>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</si>
  <si>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</si>
  <si>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</si>
  <si>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</si>
  <si>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</si>
  <si>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</si>
  <si>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</si>
  <si>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</si>
  <si>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</si>
  <si>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</si>
  <si>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</si>
  <si>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</si>
  <si>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</si>
  <si>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</si>
  <si>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</si>
  <si>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</si>
  <si>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</si>
  <si>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</si>
  <si>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</si>
  <si>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</si>
  <si>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</si>
  <si>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</si>
  <si>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</si>
  <si>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</si>
  <si>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</si>
  <si>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</si>
  <si>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</si>
  <si>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</si>
  <si>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</si>
  <si>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</si>
  <si>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</si>
  <si>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</si>
  <si>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</si>
  <si>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</si>
  <si>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</si>
  <si>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</si>
  <si>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</si>
  <si>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</si>
  <si>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</si>
  <si>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</si>
  <si>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</si>
  <si>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</si>
  <si>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</si>
  <si>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</si>
  <si>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</si>
  <si>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</si>
  <si>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</si>
  <si>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</si>
  <si>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</si>
  <si>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</si>
  <si>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</si>
  <si>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</si>
  <si>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</si>
  <si>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</si>
  <si>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</si>
  <si>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</si>
  <si>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</si>
  <si>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</si>
  <si>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</si>
  <si>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</si>
  <si>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</si>
  <si>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</si>
  <si>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</si>
  <si>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</si>
  <si>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</si>
  <si>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</si>
  <si>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</si>
  <si>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</si>
  <si>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</si>
  <si>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</si>
  <si>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</si>
  <si>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</si>
  <si>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</si>
  <si>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</si>
  <si>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</si>
  <si>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</si>
  <si>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</si>
  <si>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</si>
  <si>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</si>
  <si>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</si>
  <si>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</si>
  <si>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</si>
  <si>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</si>
  <si>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</si>
  <si>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</si>
  <si>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</si>
  <si>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</si>
  <si>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</si>
  <si>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</si>
  <si>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</si>
  <si>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</si>
  <si>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</si>
  <si>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</si>
  <si>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</si>
  <si>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</si>
  <si>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</si>
  <si>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</si>
  <si>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</si>
  <si>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</si>
  <si>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</si>
  <si>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</si>
  <si>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</si>
  <si>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</si>
  <si>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</si>
  <si>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</si>
  <si>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</si>
  <si>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</si>
  <si>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</si>
  <si>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</si>
  <si>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</si>
  <si>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</si>
  <si>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</si>
  <si>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</si>
  <si>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</si>
  <si>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</si>
  <si>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</si>
  <si>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</si>
  <si>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</si>
  <si>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</si>
  <si>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</si>
  <si>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</si>
  <si>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</si>
  <si>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</si>
  <si>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</si>
  <si>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</si>
  <si>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</si>
  <si>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</si>
  <si>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</si>
  <si>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</si>
  <si>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</si>
  <si>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</si>
  <si>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</si>
  <si>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</si>
  <si>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</si>
  <si>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</si>
  <si>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</si>
  <si>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</si>
  <si>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</si>
  <si>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</si>
  <si>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</si>
  <si>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</si>
  <si>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</si>
  <si>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</si>
  <si>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</si>
  <si>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</si>
  <si>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</si>
  <si>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</si>
  <si>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</si>
  <si>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</si>
  <si>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</si>
  <si>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</si>
  <si>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</si>
  <si>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</si>
  <si>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</si>
  <si>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</si>
  <si>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</si>
  <si>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</si>
  <si>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</si>
  <si>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</si>
  <si>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</si>
  <si>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</si>
  <si>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</si>
  <si>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</si>
  <si>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</si>
  <si>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</si>
  <si>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</si>
  <si>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</si>
  <si>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</si>
  <si>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</si>
  <si>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</si>
  <si>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</si>
  <si>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</si>
  <si>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</si>
  <si>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</si>
  <si>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</si>
  <si>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</si>
  <si>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</si>
  <si>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</si>
  <si>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</si>
  <si>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</si>
  <si>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</si>
  <si>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</si>
  <si>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</si>
  <si>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</si>
  <si>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</si>
  <si>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</si>
  <si>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</si>
  <si>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</si>
  <si>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</si>
  <si>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</si>
  <si>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</si>
  <si>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</si>
  <si>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</si>
  <si>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</si>
  <si>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</si>
  <si>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</si>
  <si>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</si>
  <si>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</si>
  <si>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</si>
  <si>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</si>
  <si>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</si>
  <si>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</si>
  <si>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</si>
  <si>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</si>
  <si>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</si>
  <si>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</si>
  <si>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</si>
  <si>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</si>
  <si>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</si>
  <si>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</si>
  <si>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</si>
  <si>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</si>
  <si>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</si>
  <si>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</si>
  <si>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</si>
  <si>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</si>
  <si>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</si>
  <si>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</si>
  <si>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</si>
  <si>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</si>
  <si>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</si>
  <si>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</si>
  <si>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</si>
  <si>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</si>
  <si>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</si>
  <si>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</si>
  <si>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</si>
  <si>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</si>
  <si>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</si>
  <si>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</si>
  <si>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</si>
  <si>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</si>
  <si>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</si>
  <si>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</si>
  <si>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</si>
  <si>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</si>
  <si>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</si>
  <si>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</si>
  <si>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</si>
  <si>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</si>
  <si>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</si>
  <si>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</si>
  <si>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</si>
  <si>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</si>
  <si>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</si>
  <si>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</si>
  <si>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</si>
  <si>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</si>
  <si>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</si>
  <si>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</si>
  <si>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</si>
  <si>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</si>
  <si>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</si>
  <si>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</si>
  <si>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</si>
  <si>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</si>
  <si>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</si>
  <si>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</si>
  <si>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</si>
  <si>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</si>
  <si>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</si>
  <si>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</si>
  <si>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</si>
  <si>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</si>
  <si>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</si>
  <si>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</si>
  <si>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</si>
  <si>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</si>
  <si>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</si>
  <si>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</si>
  <si>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</si>
  <si>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</si>
  <si>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</si>
  <si>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</si>
  <si>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</si>
  <si>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</si>
  <si>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</si>
  <si>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</si>
  <si>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</si>
  <si>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</si>
  <si>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</si>
  <si>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</si>
  <si>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</si>
  <si>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</si>
  <si>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</si>
  <si>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</si>
  <si>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</si>
  <si>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</si>
  <si>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</si>
  <si>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</si>
  <si>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</si>
  <si>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</si>
  <si>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</si>
  <si>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</si>
  <si>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</si>
  <si>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</si>
  <si>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</si>
  <si>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</si>
  <si>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</si>
  <si>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</si>
  <si>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</si>
  <si>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</si>
  <si>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</si>
  <si>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</si>
  <si>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</si>
  <si>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</si>
  <si>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</si>
  <si>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</si>
  <si>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</si>
  <si>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</si>
  <si>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</si>
  <si>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</si>
  <si>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</si>
  <si>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</si>
  <si>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</si>
  <si>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</si>
  <si>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</si>
  <si>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</si>
  <si>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</si>
  <si>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</si>
  <si>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</si>
  <si>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</si>
  <si>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</si>
  <si>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</si>
  <si>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</si>
  <si>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</si>
  <si>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</si>
  <si>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</si>
  <si>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</si>
  <si>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</si>
  <si>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</si>
  <si>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</si>
  <si>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</si>
  <si>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</si>
  <si>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</si>
  <si>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</si>
  <si>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</si>
  <si>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</si>
  <si>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</si>
  <si>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</si>
  <si>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</si>
  <si>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</si>
  <si>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</si>
  <si>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</si>
  <si>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</si>
  <si>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</si>
  <si>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</si>
  <si>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</si>
  <si>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</si>
  <si>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</si>
  <si>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</si>
  <si>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</si>
  <si>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</si>
  <si>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</si>
  <si>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</si>
  <si>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</si>
  <si>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</si>
  <si>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</si>
  <si>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</si>
  <si>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</si>
  <si>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</si>
  <si>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</si>
  <si>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</si>
  <si>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</si>
  <si>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</si>
  <si>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</si>
  <si>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</si>
  <si>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</si>
  <si>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</si>
  <si>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</si>
  <si>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</si>
  <si>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</si>
  <si>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</si>
  <si>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</si>
  <si>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</si>
  <si>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</si>
  <si>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</si>
  <si>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</si>
  <si>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</si>
  <si>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</si>
  <si>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</si>
  <si>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</si>
  <si>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</si>
  <si>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</si>
  <si>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</si>
  <si>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</si>
  <si>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</si>
  <si>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</si>
  <si>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</si>
  <si>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</si>
  <si>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</si>
  <si>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</si>
  <si>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</si>
  <si>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</si>
  <si>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</si>
  <si>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</si>
  <si>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</si>
  <si>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</si>
  <si>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</si>
  <si>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</si>
  <si>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</si>
  <si>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</si>
  <si>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</si>
  <si>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</si>
  <si>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</si>
  <si>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</si>
  <si>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</si>
  <si>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</si>
  <si>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</si>
  <si>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</si>
  <si>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</si>
  <si>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</si>
  <si>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</si>
  <si>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</si>
  <si>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</si>
  <si>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</si>
  <si>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</si>
  <si>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</si>
  <si>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</si>
  <si>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</si>
  <si>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</si>
  <si>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</si>
  <si>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</si>
  <si>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</si>
  <si>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</si>
  <si>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</si>
  <si>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</si>
  <si>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</si>
  <si>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</si>
  <si>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</si>
  <si>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</si>
  <si>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</si>
  <si>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</si>
  <si>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</si>
  <si>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</si>
  <si>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</si>
  <si>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</si>
  <si>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</si>
  <si>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</si>
  <si>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</si>
  <si>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</si>
  <si>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</si>
  <si>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</si>
  <si>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</si>
  <si>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</si>
  <si>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</si>
  <si>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</si>
  <si>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</si>
  <si>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</si>
  <si>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</si>
  <si>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</si>
  <si>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</si>
  <si>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</si>
  <si>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</si>
  <si>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</si>
  <si>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</si>
  <si>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</si>
  <si>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</si>
  <si>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</si>
  <si>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</si>
  <si>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</si>
  <si>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</si>
  <si>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</si>
  <si>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</si>
  <si>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</si>
  <si>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</si>
  <si>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</si>
  <si>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</si>
  <si>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</si>
  <si>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</si>
  <si>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</si>
  <si>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</si>
  <si>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</si>
  <si>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</si>
  <si>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</si>
  <si>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</si>
  <si>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</si>
  <si>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</si>
  <si>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</si>
  <si>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</si>
  <si>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</si>
  <si>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</si>
  <si>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</si>
  <si>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</si>
  <si>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</si>
  <si>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</si>
  <si>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</si>
  <si>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</si>
  <si>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</si>
  <si>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</si>
  <si>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</si>
  <si>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</si>
  <si>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</si>
  <si>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</si>
  <si>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</si>
  <si>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</si>
  <si>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</si>
  <si>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</si>
  <si>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</si>
  <si>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</si>
  <si>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</si>
  <si>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</si>
  <si>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</si>
  <si>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</si>
  <si>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</si>
  <si>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</si>
  <si>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</si>
  <si>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</si>
  <si>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</si>
  <si>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</si>
  <si>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</si>
  <si>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</si>
  <si>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</si>
  <si>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</si>
  <si>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</si>
  <si>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</si>
  <si>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</si>
  <si>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</si>
  <si>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</si>
  <si>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</si>
  <si>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</si>
  <si>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</si>
  <si>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</si>
  <si>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</si>
  <si>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</si>
  <si>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</si>
  <si>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</si>
  <si>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</si>
  <si>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</si>
  <si>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</si>
  <si>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</si>
  <si>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</si>
  <si>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</si>
  <si>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</si>
  <si>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</si>
  <si>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</si>
  <si>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</si>
  <si>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</si>
  <si>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</si>
  <si>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</si>
  <si>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</si>
  <si>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</si>
  <si>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</si>
  <si>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</si>
  <si>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</si>
  <si>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</si>
  <si>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</si>
  <si>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</si>
  <si>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</si>
  <si>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</si>
  <si>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</si>
  <si>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</si>
  <si>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</si>
  <si>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</si>
  <si>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</si>
  <si>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</si>
  <si>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</si>
  <si>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</si>
  <si>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</si>
  <si>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</si>
  <si>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</si>
  <si>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</si>
  <si>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</si>
  <si>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</si>
  <si>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</si>
  <si>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</si>
  <si>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</si>
  <si>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</si>
  <si>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</si>
  <si>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</si>
  <si>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</si>
  <si>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</si>
  <si>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</si>
  <si>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</si>
  <si>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</si>
  <si>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</si>
  <si>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</si>
  <si>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</si>
  <si>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</si>
  <si>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</si>
  <si>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</si>
  <si>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</si>
  <si>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</si>
  <si>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</si>
  <si>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</si>
  <si>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</si>
  <si>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</si>
  <si>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</si>
  <si>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</si>
  <si>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</si>
  <si>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</si>
  <si>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</si>
  <si>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</si>
  <si>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</si>
  <si>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</si>
  <si>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</si>
  <si>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</si>
  <si>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</si>
  <si>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</si>
  <si>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</si>
  <si>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</si>
  <si>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</si>
  <si>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</si>
  <si>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</si>
  <si>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</si>
  <si>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</si>
  <si>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</si>
  <si>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</si>
  <si>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</si>
  <si>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</si>
  <si>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</si>
  <si>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</si>
  <si>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</si>
  <si>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</si>
  <si>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</si>
  <si>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</si>
  <si>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</si>
  <si>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</si>
  <si>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</si>
  <si>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</si>
  <si>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</si>
  <si>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</si>
  <si>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</si>
  <si>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</si>
  <si>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</si>
  <si>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</si>
  <si>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</si>
  <si>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</si>
  <si>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</si>
  <si>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</si>
  <si>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</si>
  <si>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</si>
  <si>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</si>
  <si>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</si>
  <si>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</si>
  <si>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</si>
  <si>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</si>
  <si>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</si>
  <si>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</si>
  <si>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</si>
  <si>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</si>
  <si>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</si>
  <si>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</si>
  <si>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</si>
  <si>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</si>
  <si>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</si>
  <si>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</si>
  <si>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</si>
  <si>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</si>
  <si>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</si>
  <si>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</si>
  <si>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</si>
  <si>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</si>
  <si>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</si>
  <si>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</si>
  <si>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</si>
  <si>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</si>
  <si>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</si>
  <si>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</si>
  <si>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</si>
  <si>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</si>
  <si>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</si>
  <si>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</si>
  <si>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</si>
  <si>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</si>
  <si>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</si>
  <si>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</si>
  <si>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</si>
  <si>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</si>
  <si>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</si>
  <si>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</si>
  <si>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</si>
  <si>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</si>
  <si>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</si>
  <si>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</si>
  <si>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</si>
  <si>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</si>
  <si>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</si>
  <si>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</si>
  <si>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</si>
  <si>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</si>
  <si>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</si>
  <si>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</si>
  <si>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</si>
  <si>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</si>
  <si>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</si>
  <si>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</si>
  <si>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</si>
  <si>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</si>
  <si>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</si>
  <si>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</si>
  <si>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</si>
  <si>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</si>
  <si>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</si>
  <si>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</si>
  <si>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</si>
  <si>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</si>
  <si>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</si>
  <si>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</si>
  <si>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</si>
  <si>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</si>
  <si>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</si>
  <si>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</si>
  <si>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</si>
  <si>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</si>
  <si>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</si>
  <si>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</si>
  <si>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</si>
  <si>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</si>
  <si>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</si>
  <si>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</si>
  <si>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</si>
  <si>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</si>
  <si>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</si>
  <si>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</si>
  <si>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</si>
  <si>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</si>
  <si>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</si>
  <si>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</si>
  <si>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</si>
  <si>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</si>
  <si>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</si>
  <si>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</si>
  <si>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</si>
  <si>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</si>
  <si>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</si>
  <si>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</si>
  <si>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</si>
  <si>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</si>
  <si>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</si>
  <si>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</si>
  <si>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</si>
  <si>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</si>
  <si>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</si>
  <si>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</si>
  <si>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</si>
  <si>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</si>
  <si>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</si>
  <si>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</si>
  <si>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</si>
  <si>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</si>
  <si>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</si>
  <si>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</si>
  <si>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</si>
  <si>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</si>
  <si>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</si>
  <si>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</si>
  <si>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</si>
  <si>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</si>
  <si>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</si>
  <si>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</si>
  <si>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</si>
  <si>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</si>
  <si>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</si>
  <si>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</si>
  <si>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</si>
  <si>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</si>
  <si>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</si>
  <si>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</si>
  <si>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</si>
  <si>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</si>
  <si>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</si>
  <si>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</si>
  <si>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</si>
  <si>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</si>
  <si>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</si>
  <si>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</si>
  <si>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</si>
  <si>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</si>
  <si>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</si>
  <si>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</si>
  <si>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</si>
  <si>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</si>
  <si>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</si>
  <si>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</si>
  <si>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</si>
  <si>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</si>
  <si>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</si>
  <si>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</si>
  <si>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</si>
  <si>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</si>
  <si>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</si>
  <si>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</si>
  <si>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</si>
  <si>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</si>
  <si>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</si>
  <si>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</si>
  <si>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</si>
  <si>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</si>
  <si>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</si>
  <si>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</si>
  <si>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</si>
  <si>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</si>
  <si>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</si>
  <si>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</si>
  <si>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</si>
  <si>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</si>
  <si>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</si>
  <si>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</si>
  <si>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</si>
  <si>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</si>
  <si>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</si>
  <si>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</si>
  <si>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</si>
  <si>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</si>
  <si>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</si>
  <si>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</si>
  <si>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</si>
  <si>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</si>
  <si>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</si>
  <si>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</si>
  <si>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</si>
  <si>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</si>
  <si>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</si>
  <si>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</si>
  <si>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</si>
  <si>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</si>
  <si>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</si>
  <si>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</si>
  <si>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</si>
  <si>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</si>
  <si>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</si>
  <si>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</si>
  <si>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</si>
  <si>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</si>
  <si>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</si>
  <si>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</si>
  <si>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</si>
  <si>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</si>
  <si>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</si>
  <si>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</si>
  <si>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</si>
  <si>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</si>
  <si>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</si>
  <si>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</si>
  <si>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</si>
  <si>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</si>
  <si>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</si>
  <si>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</si>
  <si>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</si>
  <si>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</si>
  <si>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</si>
  <si>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</si>
  <si>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</si>
  <si>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</si>
  <si>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</si>
  <si>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</si>
  <si>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</si>
  <si>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</si>
  <si>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</si>
  <si>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</si>
  <si>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</si>
  <si>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</si>
  <si>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</si>
  <si>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</si>
  <si>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</si>
  <si>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</si>
  <si>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</si>
  <si>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</si>
  <si>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</si>
  <si>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</si>
  <si>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</si>
  <si>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</si>
  <si>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</si>
  <si>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</si>
  <si>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</si>
  <si>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</si>
  <si>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</si>
  <si>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</si>
  <si>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</si>
  <si>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</si>
  <si>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</si>
  <si>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</si>
  <si>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</si>
  <si>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</si>
  <si>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</si>
  <si>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</si>
  <si>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</si>
  <si>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</si>
  <si>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</si>
  <si>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</si>
  <si>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</si>
  <si>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</si>
  <si>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</si>
  <si>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</si>
  <si>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</si>
  <si>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</si>
  <si>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</si>
  <si>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</si>
  <si>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</si>
  <si>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</si>
  <si>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</si>
  <si>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</si>
  <si>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</si>
  <si>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</si>
  <si>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</si>
  <si>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</si>
  <si>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</si>
  <si>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</si>
  <si>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</si>
  <si>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</si>
  <si>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</si>
  <si>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</si>
  <si>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</si>
  <si>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</si>
  <si>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</si>
  <si>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</si>
  <si>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</si>
  <si>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</si>
  <si>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</si>
  <si>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</si>
  <si>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</si>
  <si>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</si>
  <si>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</si>
  <si>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</si>
  <si>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</si>
  <si>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</si>
  <si>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</si>
  <si>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</si>
  <si>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</si>
  <si>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</si>
  <si>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</si>
  <si>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</si>
  <si>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</si>
  <si>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</si>
  <si>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</si>
  <si>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</si>
  <si>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</si>
  <si>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</si>
  <si>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</si>
  <si>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</si>
  <si>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</si>
  <si>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</si>
  <si>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</si>
  <si>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</si>
  <si>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</si>
  <si>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</si>
  <si>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</si>
  <si>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</si>
  <si>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</si>
  <si>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</si>
  <si>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</si>
  <si>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</si>
  <si>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</si>
  <si>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</si>
  <si>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</si>
  <si>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</si>
  <si>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</si>
  <si>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</si>
  <si>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</si>
  <si>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</si>
  <si>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</si>
  <si>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</si>
  <si>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</si>
  <si>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</si>
  <si>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</si>
  <si>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</si>
  <si>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</si>
  <si>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</si>
  <si>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</si>
  <si>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</si>
  <si>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</si>
  <si>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</si>
  <si>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</si>
  <si>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</si>
  <si>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</si>
  <si>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</si>
  <si>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</si>
  <si>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</si>
  <si>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</si>
  <si>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</si>
  <si>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</si>
  <si>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</si>
  <si>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</si>
  <si>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</si>
  <si>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</si>
  <si>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</si>
  <si>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</si>
  <si>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</si>
  <si>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</si>
  <si>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</si>
  <si>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</si>
  <si>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</si>
  <si>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</si>
  <si>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</si>
  <si>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</si>
  <si>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</si>
  <si>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</si>
  <si>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</si>
  <si>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</si>
  <si>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</si>
  <si>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</si>
  <si>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</si>
  <si>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</si>
  <si>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</si>
  <si>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</si>
  <si>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</si>
  <si>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</si>
  <si>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</si>
  <si>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</si>
  <si>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</si>
  <si>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</si>
  <si>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</si>
  <si>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</si>
  <si>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</si>
  <si>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</si>
  <si>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</si>
  <si>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</si>
  <si>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</si>
  <si>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</si>
  <si>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</si>
  <si>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</si>
  <si>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</si>
  <si>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</si>
  <si>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</si>
  <si>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</si>
  <si>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</si>
  <si>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</si>
  <si>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</si>
  <si>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</si>
  <si>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</si>
  <si>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</si>
  <si>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</si>
  <si>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</si>
  <si>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</si>
  <si>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</si>
  <si>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</si>
  <si>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</si>
  <si>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</si>
  <si>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</si>
  <si>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</si>
  <si>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</si>
  <si>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</si>
  <si>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</si>
  <si>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</si>
  <si>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</si>
  <si>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</si>
  <si>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</si>
  <si>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</si>
  <si>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</si>
  <si>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</si>
  <si>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</si>
  <si>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</si>
  <si>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</si>
  <si>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</si>
  <si>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</si>
  <si>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</si>
  <si>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</si>
  <si>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</si>
  <si>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</si>
  <si>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</si>
  <si>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</si>
  <si>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</si>
  <si>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</si>
  <si>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</si>
  <si>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</si>
  <si>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</si>
  <si>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</si>
  <si>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</si>
  <si>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</si>
  <si>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</si>
  <si>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</si>
  <si>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</si>
  <si>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</si>
  <si>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</si>
  <si>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</si>
  <si>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</si>
  <si>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</si>
  <si>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</si>
  <si>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</si>
  <si>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</si>
  <si>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</si>
  <si>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</si>
  <si>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</si>
  <si>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</si>
  <si>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</si>
  <si>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</si>
  <si>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</si>
  <si>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</si>
  <si>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</si>
  <si>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</si>
  <si>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</si>
  <si>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</si>
  <si>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</si>
  <si>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</si>
  <si>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</si>
  <si>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</si>
  <si>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</si>
  <si>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</si>
  <si>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</si>
  <si>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</si>
  <si>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</si>
  <si>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</si>
  <si>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</si>
  <si>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</si>
  <si>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</si>
  <si>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</si>
  <si>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</si>
  <si>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</si>
  <si>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</si>
  <si>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</si>
  <si>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</si>
  <si>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</si>
  <si>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</si>
  <si>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</si>
  <si>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</si>
  <si>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</si>
  <si>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</si>
  <si>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</si>
  <si>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</si>
  <si>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</si>
  <si>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</si>
  <si>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</si>
  <si>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</si>
  <si>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</si>
  <si>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</si>
  <si>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</si>
  <si>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</si>
  <si>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</si>
  <si>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</si>
  <si>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</si>
  <si>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</si>
  <si>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</si>
  <si>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</si>
  <si>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</si>
  <si>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</si>
  <si>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</si>
  <si>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</si>
  <si>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</si>
  <si>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</si>
  <si>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</si>
  <si>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</si>
  <si>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</si>
  <si>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</si>
  <si>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</si>
  <si>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</si>
  <si>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</si>
  <si>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</si>
  <si>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</si>
  <si>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</si>
  <si>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</si>
  <si>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</si>
  <si>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</si>
  <si>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</si>
  <si>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</si>
  <si>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</si>
  <si>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</si>
  <si>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</si>
  <si>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</si>
  <si>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</si>
  <si>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</si>
  <si>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</si>
  <si>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</si>
  <si>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</si>
  <si>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</si>
  <si>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</si>
  <si>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</si>
  <si>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</si>
  <si>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</si>
  <si>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</si>
  <si>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</si>
  <si>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</si>
  <si>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</si>
  <si>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</si>
  <si>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</si>
  <si>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</si>
  <si>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</si>
  <si>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</si>
  <si>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</si>
  <si>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</si>
  <si>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</si>
  <si>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</si>
  <si>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</si>
  <si>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</si>
  <si>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</si>
  <si>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</si>
  <si>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</si>
  <si>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</si>
  <si>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</si>
  <si>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</si>
  <si>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</si>
  <si>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</si>
  <si>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</si>
  <si>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</si>
  <si>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</si>
  <si>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</si>
  <si>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</si>
  <si>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</si>
  <si>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</si>
  <si>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</si>
  <si>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</si>
  <si>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</si>
  <si>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</si>
  <si>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</si>
  <si>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</si>
  <si>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</si>
  <si>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</si>
  <si>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</si>
  <si>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</si>
  <si>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</si>
  <si>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</si>
  <si>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</si>
  <si>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</si>
  <si>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</si>
  <si>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</si>
  <si>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</si>
  <si>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</si>
  <si>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</si>
  <si>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</si>
  <si>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</si>
  <si>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</si>
  <si>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</si>
  <si>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</si>
  <si>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</si>
  <si>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</si>
  <si>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</si>
  <si>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</si>
  <si>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</si>
  <si>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</si>
  <si>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</si>
  <si>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</si>
  <si>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</si>
  <si>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</si>
  <si>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</si>
  <si>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</si>
  <si>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</si>
  <si>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</si>
  <si>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</si>
  <si>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</si>
  <si>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</si>
  <si>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</si>
  <si>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</si>
  <si>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</si>
  <si>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</si>
  <si>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</si>
  <si>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</si>
  <si>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</si>
  <si>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</si>
  <si>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</si>
  <si>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</si>
  <si>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</si>
  <si>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</si>
  <si>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</si>
  <si>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</si>
  <si>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</si>
  <si>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</si>
  <si>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</si>
  <si>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</si>
  <si>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</si>
  <si>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</si>
  <si>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</si>
  <si>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</si>
  <si>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</si>
  <si>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</si>
  <si>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</si>
  <si>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</si>
  <si>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</si>
  <si>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</si>
  <si>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</si>
  <si>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</si>
  <si>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</si>
  <si>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</si>
  <si>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</si>
  <si>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</si>
  <si>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</si>
  <si>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</si>
  <si>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</si>
  <si>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</si>
  <si>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</si>
  <si>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</si>
  <si>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</si>
  <si>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</si>
  <si>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</si>
  <si>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</si>
  <si>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</si>
  <si>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</si>
  <si>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</si>
  <si>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</si>
  <si>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</si>
  <si>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</si>
  <si>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</si>
  <si>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</si>
  <si>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</si>
  <si>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</si>
  <si>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</si>
  <si>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</si>
  <si>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</si>
  <si>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</si>
  <si>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</si>
  <si>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</si>
  <si>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</si>
  <si>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</si>
  <si>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</si>
  <si>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</si>
  <si>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</si>
  <si>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</si>
  <si>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</si>
  <si>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</si>
  <si>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</si>
  <si>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</si>
  <si>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</si>
  <si>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</si>
  <si>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</si>
  <si>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</si>
  <si>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</si>
  <si>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</si>
  <si>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</si>
  <si>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</si>
  <si>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</si>
  <si>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</si>
  <si>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</si>
  <si>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</si>
  <si>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</si>
  <si>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</si>
  <si>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</si>
  <si>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</si>
  <si>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</si>
  <si>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</si>
  <si>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</si>
  <si>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</si>
  <si>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</si>
  <si>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</si>
  <si>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</si>
  <si>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</si>
  <si>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</si>
  <si>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</si>
  <si>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</si>
  <si>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</si>
  <si>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</si>
  <si>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</si>
  <si>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</si>
  <si>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</si>
  <si>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</si>
  <si>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</si>
  <si>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</si>
  <si>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</si>
  <si>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</si>
  <si>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</si>
  <si>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</si>
  <si>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</si>
  <si>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</si>
  <si>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</si>
  <si>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</si>
  <si>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</si>
  <si>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</si>
  <si>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</si>
  <si>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</si>
  <si>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</si>
  <si>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</si>
  <si>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</si>
  <si>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</si>
  <si>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</si>
  <si>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</si>
  <si>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</si>
  <si>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</si>
  <si>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</si>
  <si>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</si>
  <si>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</si>
  <si>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</si>
  <si>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</si>
  <si>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</si>
  <si>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</si>
  <si>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</si>
  <si>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</si>
  <si>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</si>
  <si>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</si>
  <si>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</si>
  <si>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</si>
  <si>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</si>
  <si>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</si>
  <si>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</si>
  <si>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</si>
  <si>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</si>
  <si>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</si>
  <si>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</si>
  <si>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</si>
  <si>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</si>
  <si>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</si>
  <si>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</si>
  <si>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</si>
  <si>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</si>
  <si>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</si>
  <si>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</si>
  <si>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</si>
  <si>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</si>
  <si>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</si>
  <si>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</si>
  <si>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</si>
  <si>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</si>
  <si>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</si>
  <si>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</si>
  <si>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</si>
  <si>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</si>
  <si>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</si>
  <si>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</si>
  <si>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</si>
  <si>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</si>
  <si>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</si>
  <si>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</si>
  <si>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</si>
  <si>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</si>
  <si>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</si>
  <si>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</si>
  <si>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</si>
  <si>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</si>
  <si>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</si>
  <si>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</si>
  <si>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</si>
  <si>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</si>
  <si>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</si>
  <si>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</si>
  <si>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</si>
  <si>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</si>
  <si>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</si>
  <si>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</si>
  <si>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</si>
  <si>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</si>
  <si>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</si>
  <si>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</si>
  <si>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</si>
  <si>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</si>
  <si>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</si>
  <si>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</si>
  <si>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</si>
  <si>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</si>
  <si>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</si>
  <si>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</si>
  <si>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</si>
  <si>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</si>
  <si>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</si>
  <si>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</si>
  <si>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</si>
  <si>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</si>
  <si>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</si>
  <si>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</si>
  <si>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</si>
  <si>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</si>
  <si>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</si>
  <si>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</si>
  <si>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</si>
  <si>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</si>
  <si>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</si>
  <si>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</si>
  <si>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</si>
  <si>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</si>
  <si>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</si>
  <si>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</si>
  <si>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</si>
  <si>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</si>
  <si>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</si>
  <si>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</si>
  <si>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</si>
  <si>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</si>
  <si>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</si>
  <si>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</si>
  <si>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</si>
  <si>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</si>
  <si>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</si>
  <si>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</si>
  <si>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</si>
  <si>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</si>
  <si>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</si>
  <si>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</si>
  <si>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</si>
  <si>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</si>
  <si>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</si>
  <si>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</si>
  <si>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</si>
  <si>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</si>
  <si>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</si>
  <si>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</si>
  <si>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</si>
  <si>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</si>
  <si>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</si>
  <si>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</si>
  <si>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</si>
  <si>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</si>
  <si>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</si>
  <si>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</si>
  <si>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</si>
  <si>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</si>
  <si>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</si>
  <si>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</si>
  <si>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</si>
  <si>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</si>
  <si>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</si>
  <si>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</si>
  <si>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</si>
  <si>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</si>
  <si>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</si>
  <si>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</si>
  <si>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</si>
  <si>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</si>
  <si>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</si>
  <si>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</si>
  <si>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</si>
  <si>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</si>
  <si>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</si>
  <si>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</si>
  <si>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</si>
  <si>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</si>
  <si>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</si>
  <si>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</si>
  <si>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</si>
  <si>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</si>
  <si>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</si>
  <si>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</si>
  <si>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</si>
  <si>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</si>
  <si>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</si>
  <si>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</si>
  <si>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</si>
  <si>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</si>
  <si>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</si>
  <si>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</si>
  <si>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</si>
  <si>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</si>
  <si>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</si>
  <si>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</si>
  <si>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</si>
  <si>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</si>
  <si>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</si>
  <si>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</si>
  <si>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</si>
  <si>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</si>
  <si>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</si>
  <si>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</si>
  <si>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</si>
  <si>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</si>
  <si>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</si>
  <si>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</si>
  <si>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</si>
  <si>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</si>
  <si>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</si>
  <si>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</si>
  <si>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</si>
  <si>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</si>
  <si>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</si>
  <si>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</si>
  <si>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</si>
  <si>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</si>
  <si>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</si>
  <si>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</si>
  <si>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</si>
  <si>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</si>
  <si>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</si>
  <si>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</si>
  <si>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</si>
  <si>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</si>
  <si>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</si>
  <si>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</si>
  <si>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</si>
  <si>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</si>
  <si>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</si>
  <si>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</si>
  <si>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</si>
  <si>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</si>
  <si>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</si>
  <si>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</si>
  <si>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</si>
  <si>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</si>
  <si>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</si>
  <si>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</si>
  <si>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</si>
  <si>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</si>
  <si>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</si>
  <si>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</si>
  <si>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</si>
  <si>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</si>
  <si>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</si>
  <si>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</si>
  <si>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</si>
  <si>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</si>
  <si>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</si>
  <si>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</si>
  <si>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</si>
  <si>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</si>
  <si>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</si>
  <si>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</si>
  <si>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</si>
  <si>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</si>
  <si>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</si>
  <si>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</si>
  <si>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</si>
  <si>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</si>
  <si>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</si>
  <si>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</si>
  <si>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</si>
  <si>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</si>
  <si>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</si>
  <si>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</si>
  <si>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</si>
  <si>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</si>
  <si>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</si>
  <si>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</si>
  <si>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</si>
  <si>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</si>
  <si>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</si>
  <si>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</si>
  <si>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</si>
  <si>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</si>
  <si>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</si>
  <si>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</si>
  <si>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</si>
  <si>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</si>
  <si>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</si>
  <si>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</si>
  <si>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</si>
  <si>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</si>
  <si>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</si>
  <si>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</si>
  <si>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</si>
  <si>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</si>
  <si>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</si>
  <si>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</si>
  <si>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</si>
  <si>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</si>
  <si>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</si>
  <si>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</si>
  <si>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</si>
  <si>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</si>
  <si>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</si>
  <si>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</si>
  <si>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</si>
  <si>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</si>
  <si>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</si>
  <si>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</si>
  <si>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</si>
  <si>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</si>
  <si>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</si>
  <si>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</si>
  <si>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</si>
  <si>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</si>
  <si>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</si>
  <si>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</si>
  <si>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</si>
  <si>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</si>
  <si>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</si>
  <si>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</si>
  <si>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</si>
  <si>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</si>
  <si>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</si>
  <si>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</si>
  <si>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</si>
  <si>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</si>
  <si>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</si>
  <si>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</si>
  <si>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</si>
  <si>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</si>
  <si>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</si>
  <si>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</si>
  <si>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</si>
  <si>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</si>
  <si>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</si>
  <si>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</si>
  <si>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</si>
  <si>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</si>
  <si>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</si>
  <si>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</si>
  <si>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</si>
  <si>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</si>
  <si>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</si>
  <si>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</si>
  <si>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</si>
  <si>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</si>
  <si>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</si>
  <si>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</si>
  <si>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</si>
  <si>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</si>
  <si>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</si>
  <si>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</si>
  <si>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</si>
  <si>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</si>
  <si>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</si>
  <si>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</si>
  <si>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</si>
  <si>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</si>
  <si>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</si>
  <si>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</si>
  <si>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</si>
  <si>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</si>
  <si>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</si>
  <si>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</si>
  <si>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</si>
  <si>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</si>
  <si>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</si>
  <si>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</si>
  <si>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</si>
  <si>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</si>
  <si>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</si>
  <si>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</si>
  <si>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</si>
  <si>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</si>
  <si>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</si>
  <si>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</si>
  <si>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</si>
  <si>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</si>
  <si>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</si>
  <si>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</si>
  <si>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</si>
  <si>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</si>
  <si>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</si>
  <si>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</si>
  <si>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</si>
  <si>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</si>
  <si>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</si>
  <si>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</si>
  <si>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</si>
  <si>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</si>
  <si>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</si>
  <si>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</si>
  <si>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</si>
  <si>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</si>
  <si>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</si>
  <si>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</si>
  <si>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</si>
  <si>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</si>
  <si>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</si>
  <si>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</si>
  <si>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</si>
  <si>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</si>
  <si>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</si>
  <si>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</si>
  <si>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</si>
  <si>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</si>
  <si>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</si>
  <si>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</si>
  <si>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</si>
  <si>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</si>
  <si>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</si>
  <si>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</si>
  <si>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</si>
  <si>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</si>
  <si>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</si>
  <si>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</si>
  <si>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</si>
  <si>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</si>
  <si>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</si>
  <si>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</si>
  <si>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</si>
  <si>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</si>
  <si>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</si>
  <si>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</si>
  <si>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</si>
  <si>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</si>
  <si>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</si>
  <si>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</si>
  <si>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</si>
  <si>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</si>
  <si>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</si>
  <si>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</si>
  <si>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</si>
  <si>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</si>
  <si>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</si>
  <si>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</si>
  <si>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</si>
  <si>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</si>
  <si>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</si>
  <si>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</si>
  <si>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</si>
  <si>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</si>
  <si>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</si>
  <si>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</si>
  <si>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</si>
  <si>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</si>
  <si>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</si>
  <si>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</si>
  <si>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</si>
  <si>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</si>
  <si>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</si>
  <si>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</si>
  <si>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</si>
  <si>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</si>
  <si>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</si>
  <si>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</si>
  <si>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</si>
  <si>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</si>
  <si>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</si>
  <si>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</si>
  <si>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</si>
  <si>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</si>
  <si>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</si>
  <si>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</si>
  <si>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</si>
  <si>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</si>
  <si>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</si>
  <si>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</si>
  <si>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</si>
  <si>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</si>
  <si>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</si>
  <si>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</si>
  <si>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</si>
  <si>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</si>
  <si>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</si>
  <si>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</si>
  <si>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</si>
  <si>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</si>
  <si>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</si>
  <si>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</si>
  <si>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</si>
  <si>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</si>
  <si>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</si>
  <si>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</si>
  <si>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</si>
  <si>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</si>
  <si>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</si>
  <si>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</si>
  <si>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</si>
  <si>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</si>
  <si>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</si>
  <si>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</si>
  <si>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</si>
  <si>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</si>
  <si>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</si>
  <si>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</si>
  <si>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</si>
  <si>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</si>
  <si>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</si>
  <si>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</si>
  <si>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</si>
  <si>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</si>
  <si>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</si>
  <si>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</si>
  <si>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</si>
  <si>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</si>
  <si>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</si>
  <si>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</si>
  <si>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</si>
  <si>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</si>
  <si>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</si>
  <si>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</si>
  <si>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</si>
  <si>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</si>
  <si>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</si>
  <si>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</si>
  <si>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</si>
  <si>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</si>
  <si>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</si>
  <si>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</si>
  <si>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</si>
  <si>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</si>
  <si>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</si>
  <si>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</si>
  <si>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</si>
  <si>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</si>
  <si>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</si>
  <si>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</si>
  <si>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</si>
  <si>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</si>
  <si>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</si>
  <si>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</si>
  <si>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</si>
  <si>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</si>
  <si>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</si>
  <si>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</si>
  <si>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</si>
  <si>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</si>
  <si>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</si>
  <si>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</si>
  <si>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</si>
  <si>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</si>
  <si>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</si>
  <si>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</si>
  <si>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</si>
  <si>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</si>
  <si>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</si>
  <si>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</si>
  <si>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</si>
  <si>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</si>
  <si>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</si>
  <si>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</si>
  <si>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</si>
  <si>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</si>
  <si>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</si>
  <si>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</si>
  <si>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</si>
  <si>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</si>
  <si>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</si>
  <si>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</si>
  <si>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</si>
  <si>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</si>
  <si>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</si>
  <si>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</si>
  <si>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</si>
  <si>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</si>
  <si>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</si>
  <si>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</si>
  <si>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</si>
  <si>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</si>
  <si>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</si>
  <si>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</si>
  <si>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</si>
  <si>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</si>
  <si>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</si>
  <si>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</si>
  <si>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</si>
  <si>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</si>
  <si>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</si>
  <si>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</si>
  <si>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</si>
  <si>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</si>
  <si>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</si>
  <si>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</si>
  <si>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</si>
  <si>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</si>
  <si>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</si>
  <si>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</si>
  <si>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</si>
  <si>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</si>
  <si>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</si>
  <si>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</si>
  <si>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</si>
  <si>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</si>
  <si>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</si>
  <si>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</si>
  <si>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</si>
  <si>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</si>
  <si>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</si>
  <si>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</si>
  <si>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</si>
  <si>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</si>
  <si>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</si>
  <si>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</si>
  <si>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</si>
  <si>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</si>
  <si>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</si>
  <si>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</si>
  <si>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</si>
  <si>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</si>
  <si>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</si>
  <si>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</si>
  <si>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</si>
  <si>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</si>
  <si>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</si>
  <si>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</si>
  <si>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</si>
  <si>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</si>
  <si>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</si>
  <si>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</si>
  <si>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</si>
  <si>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</si>
  <si>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</si>
  <si>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</si>
  <si>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</si>
  <si>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</si>
  <si>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</si>
  <si>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</si>
  <si>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</si>
  <si>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</si>
  <si>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</si>
  <si>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</si>
  <si>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</si>
  <si>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</si>
  <si>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</si>
  <si>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</si>
  <si>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</si>
  <si>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</si>
  <si>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</si>
  <si>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</si>
  <si>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</si>
  <si>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</si>
  <si>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</si>
  <si>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</si>
  <si>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</si>
  <si>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</si>
  <si>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</si>
  <si>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</si>
  <si>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</si>
  <si>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</si>
  <si>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</si>
  <si>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</si>
  <si>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</si>
  <si>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</si>
  <si>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</si>
  <si>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</si>
  <si>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</si>
  <si>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</si>
  <si>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</si>
  <si>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</si>
  <si>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</si>
  <si>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</si>
  <si>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</si>
  <si>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</si>
  <si>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</si>
  <si>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</si>
  <si>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</si>
  <si>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</si>
  <si>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</si>
  <si>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</si>
  <si>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</si>
  <si>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</si>
  <si>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</si>
  <si>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</si>
  <si>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</si>
  <si>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</si>
  <si>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</si>
  <si>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</si>
  <si>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</si>
  <si>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</si>
  <si>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</si>
  <si>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</si>
  <si>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</si>
  <si>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</si>
  <si>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</si>
  <si>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</si>
  <si>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</si>
  <si>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</si>
  <si>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</si>
  <si>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</si>
  <si>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</si>
  <si>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</si>
  <si>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</si>
  <si>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</si>
  <si>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</si>
  <si>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</si>
  <si>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</si>
  <si>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</si>
  <si>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</si>
  <si>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</si>
  <si>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</si>
  <si>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</si>
  <si>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</si>
  <si>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</si>
  <si>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</si>
  <si>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</si>
  <si>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</si>
  <si>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</si>
  <si>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</si>
  <si>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</si>
  <si>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</si>
  <si>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</si>
  <si>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</si>
  <si>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</si>
  <si>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</si>
  <si>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</si>
  <si>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</si>
  <si>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</si>
  <si>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</si>
  <si>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</si>
  <si>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</si>
  <si>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</si>
  <si>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</si>
  <si>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</si>
  <si>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</si>
  <si>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</si>
  <si>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</si>
  <si>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</si>
  <si>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</si>
  <si>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</si>
  <si>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</si>
  <si>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</si>
  <si>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</si>
  <si>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</si>
  <si>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</si>
  <si>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</si>
  <si>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</si>
  <si>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</si>
  <si>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</si>
  <si>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</si>
  <si>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</si>
  <si>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</si>
  <si>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</si>
  <si>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</si>
  <si>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</si>
  <si>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</si>
  <si>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</si>
  <si>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</si>
  <si>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</si>
  <si>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</si>
  <si>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</si>
  <si>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</si>
  <si>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</si>
  <si>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</si>
  <si>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</si>
  <si>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</si>
  <si>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</si>
  <si>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</si>
  <si>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</si>
  <si>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</si>
  <si>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</si>
  <si>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</si>
  <si>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</si>
  <si>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</si>
  <si>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</si>
  <si>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</si>
  <si>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</si>
  <si>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</si>
  <si>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</si>
  <si>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</si>
  <si>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</si>
  <si>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</si>
  <si>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</si>
  <si>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</si>
  <si>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</si>
  <si>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</si>
  <si>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</si>
  <si>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</si>
  <si>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</si>
  <si>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</si>
  <si>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</si>
  <si>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</si>
  <si>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</si>
  <si>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</si>
  <si>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</si>
  <si>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</si>
  <si>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</si>
  <si>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</si>
  <si>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</si>
  <si>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</si>
  <si>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</si>
  <si>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</si>
  <si>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</si>
  <si>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</si>
  <si>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</si>
  <si>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</si>
  <si>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</si>
  <si>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</si>
  <si>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</si>
  <si>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</si>
  <si>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</si>
  <si>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</si>
  <si>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</si>
  <si>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</si>
  <si>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</si>
  <si>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</si>
  <si>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</si>
  <si>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</si>
  <si>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</si>
  <si>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</si>
  <si>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</si>
  <si>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</si>
  <si>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</si>
  <si>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</si>
  <si>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</si>
  <si>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</si>
  <si>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</si>
  <si>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</si>
  <si>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</si>
  <si>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</si>
  <si>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</si>
  <si>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</si>
  <si>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</si>
  <si>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</si>
  <si>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</si>
  <si>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</si>
  <si>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</si>
  <si>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</si>
  <si>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</si>
  <si>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</si>
  <si>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</si>
  <si>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</si>
  <si>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</si>
  <si>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</si>
  <si>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</si>
  <si>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</si>
  <si>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</si>
  <si>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</si>
  <si>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</si>
  <si>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</si>
  <si>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</si>
  <si>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</si>
  <si>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</si>
  <si>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</si>
  <si>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</si>
  <si>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</si>
  <si>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</si>
  <si>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</si>
  <si>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</si>
  <si>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</si>
  <si>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</si>
  <si>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</si>
  <si>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</si>
  <si>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</si>
  <si>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</si>
  <si>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</si>
  <si>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</si>
  <si>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</si>
  <si>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</si>
  <si>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</si>
  <si>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</si>
  <si>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</si>
  <si>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</si>
  <si>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</si>
  <si>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</si>
  <si>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</si>
  <si>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</si>
  <si>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</si>
  <si>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</si>
  <si>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</si>
  <si>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</si>
  <si>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</si>
  <si>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</si>
  <si>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</si>
  <si>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</si>
  <si>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</si>
  <si>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</si>
  <si>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</si>
  <si>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</si>
  <si>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</si>
  <si>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</si>
  <si>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</si>
  <si>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</si>
  <si>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</si>
  <si>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</si>
  <si>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</si>
  <si>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</si>
  <si>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</si>
  <si>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</si>
  <si>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</si>
  <si>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</si>
  <si>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</si>
  <si>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</si>
  <si>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</si>
  <si>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</si>
  <si>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</si>
  <si>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</si>
  <si>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</si>
  <si>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</si>
  <si>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</si>
  <si>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</si>
  <si>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</si>
  <si>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</si>
  <si>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</si>
  <si>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</si>
  <si>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</si>
  <si>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</si>
  <si>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</si>
  <si>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</si>
  <si>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</si>
  <si>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</si>
  <si>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</si>
  <si>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</si>
  <si>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</si>
  <si>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</si>
  <si>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</si>
  <si>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</si>
  <si>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</si>
  <si>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</si>
  <si>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</si>
  <si>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</si>
  <si>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</si>
  <si>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</si>
  <si>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</si>
  <si>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</si>
  <si>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</si>
  <si>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</si>
  <si>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</si>
  <si>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</si>
  <si>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</si>
  <si>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</si>
  <si>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</si>
  <si>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</si>
  <si>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</si>
  <si>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</si>
  <si>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</si>
  <si>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</si>
  <si>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</si>
  <si>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</si>
  <si>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</si>
  <si>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</si>
  <si>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</si>
  <si>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</si>
  <si>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</si>
  <si>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</si>
  <si>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</si>
  <si>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</si>
  <si>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</si>
  <si>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</si>
  <si>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</si>
  <si>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</si>
  <si>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</si>
  <si>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</si>
  <si>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</si>
  <si>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</si>
  <si>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</si>
  <si>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</si>
  <si>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</si>
  <si>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</si>
  <si>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</si>
  <si>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</si>
  <si>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</si>
  <si>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</si>
  <si>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</si>
  <si>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</si>
  <si>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</si>
  <si>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</si>
  <si>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</si>
  <si>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</si>
  <si>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</si>
  <si>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</si>
  <si>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</si>
  <si>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</si>
  <si>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</si>
  <si>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</si>
  <si>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</si>
  <si>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</si>
  <si>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</si>
  <si>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</si>
  <si>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</si>
  <si>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</si>
  <si>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</si>
  <si>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</si>
  <si>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</si>
  <si>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</si>
  <si>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</si>
  <si>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</si>
  <si>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</si>
  <si>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</si>
  <si>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</si>
  <si>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</si>
  <si>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</si>
  <si>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</si>
  <si>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</si>
  <si>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</si>
  <si>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</si>
  <si>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</si>
  <si>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</si>
  <si>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</si>
  <si>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</si>
  <si>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</si>
  <si>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</si>
  <si>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</si>
  <si>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</si>
  <si>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</si>
  <si>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</si>
  <si>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</si>
  <si>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</si>
  <si>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</si>
  <si>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</si>
  <si>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</si>
  <si>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</si>
  <si>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</si>
  <si>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</si>
  <si>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</si>
  <si>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</si>
  <si>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</si>
  <si>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</si>
  <si>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</si>
  <si>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</si>
  <si>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</si>
  <si>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</si>
  <si>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</si>
  <si>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</si>
  <si>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</si>
  <si>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</si>
  <si>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</si>
  <si>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</si>
  <si>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</si>
  <si>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</si>
  <si>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</si>
  <si>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</si>
  <si>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</si>
  <si>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</si>
  <si>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</si>
  <si>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</si>
  <si>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</si>
  <si>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</si>
  <si>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</si>
  <si>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</si>
  <si>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</si>
  <si>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</si>
  <si>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</si>
  <si>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</si>
  <si>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</si>
  <si>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</si>
  <si>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</si>
  <si>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</si>
  <si>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</si>
  <si>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</si>
  <si>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</si>
  <si>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</si>
  <si>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</si>
  <si>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</si>
  <si>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</si>
  <si>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</si>
  <si>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</si>
  <si>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</si>
  <si>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</si>
  <si>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</si>
  <si>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</si>
  <si>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</si>
  <si>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</si>
  <si>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</si>
  <si>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</si>
  <si>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</si>
  <si>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</si>
  <si>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</si>
  <si>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</si>
  <si>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</si>
  <si>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</si>
  <si>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</si>
  <si>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</si>
  <si>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</si>
  <si>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</si>
  <si>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</si>
  <si>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</si>
  <si>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</si>
  <si>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</si>
  <si>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</si>
  <si>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</si>
  <si>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</si>
  <si>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</si>
  <si>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</si>
  <si>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</si>
  <si>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</si>
  <si>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</si>
  <si>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</si>
  <si>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</si>
  <si>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</si>
  <si>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</si>
  <si>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</si>
  <si>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</si>
  <si>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</si>
  <si>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</si>
  <si>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</si>
  <si>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</si>
  <si>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</si>
  <si>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</si>
  <si>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</si>
  <si>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</si>
  <si>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</si>
  <si>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</si>
  <si>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</si>
  <si>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</si>
  <si>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</si>
  <si>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</si>
  <si>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</si>
  <si>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</si>
  <si>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</si>
  <si>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</si>
  <si>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</si>
  <si>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</si>
  <si>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</si>
  <si>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</si>
  <si>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</si>
  <si>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</si>
  <si>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</si>
  <si>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</si>
  <si>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</si>
  <si>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</si>
  <si>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</si>
  <si>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</si>
  <si>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</si>
  <si>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</si>
  <si>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</si>
  <si>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</si>
  <si>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</si>
  <si>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</si>
  <si>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</si>
  <si>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</si>
  <si>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</si>
  <si>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</si>
  <si>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</si>
  <si>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</si>
  <si>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</si>
  <si>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</si>
  <si>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</si>
  <si>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</si>
  <si>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</si>
  <si>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</si>
  <si>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</si>
  <si>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</si>
  <si>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</si>
  <si>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</si>
  <si>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</si>
  <si>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</si>
  <si>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</si>
  <si>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</si>
  <si>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</si>
  <si>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</si>
  <si>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</si>
  <si>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</si>
  <si>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</si>
  <si>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</si>
  <si>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</si>
  <si>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</si>
  <si>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</si>
  <si>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</si>
  <si>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</si>
  <si>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</si>
  <si>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</si>
  <si>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</si>
  <si>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</si>
  <si>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</si>
  <si>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</si>
  <si>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</si>
  <si>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</si>
  <si>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</si>
  <si>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</si>
  <si>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</si>
  <si>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</si>
  <si>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</si>
  <si>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</si>
  <si>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</si>
  <si>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</si>
  <si>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</si>
  <si>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</si>
  <si>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</si>
  <si>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</si>
  <si>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</si>
  <si>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</si>
  <si>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</si>
  <si>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</si>
  <si>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</si>
  <si>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</si>
  <si>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</si>
  <si>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</si>
  <si>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</si>
  <si>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</si>
  <si>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</si>
  <si>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</si>
  <si>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</si>
  <si>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</si>
  <si>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</si>
  <si>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</si>
  <si>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</si>
  <si>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</si>
  <si>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</si>
  <si>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</si>
  <si>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</si>
  <si>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</si>
  <si>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</si>
  <si>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</si>
  <si>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</si>
  <si>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</si>
  <si>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</si>
  <si>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</si>
  <si>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</si>
  <si>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</si>
  <si>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</si>
  <si>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</si>
  <si>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</si>
  <si>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</si>
  <si>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</si>
  <si>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</si>
  <si>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</si>
  <si>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</si>
  <si>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</si>
  <si>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</si>
  <si>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</si>
  <si>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</si>
  <si>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</si>
  <si>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</si>
  <si>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</si>
  <si>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</si>
  <si>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</si>
  <si>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</si>
  <si>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</si>
  <si>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</si>
  <si>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</si>
  <si>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</si>
  <si>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</si>
  <si>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</si>
  <si>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</si>
  <si>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</si>
  <si>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</si>
  <si>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</si>
  <si>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</si>
  <si>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</si>
  <si>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</si>
  <si>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</si>
  <si>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</si>
  <si>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</si>
  <si>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</si>
  <si>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</si>
  <si>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</si>
  <si>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</si>
  <si>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</si>
  <si>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</si>
  <si>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</si>
  <si>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</si>
  <si>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</si>
  <si>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</si>
  <si>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</si>
  <si>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</si>
  <si>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</si>
  <si>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</si>
  <si>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</si>
  <si>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</si>
  <si>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</si>
  <si>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</si>
  <si>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</si>
  <si>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</si>
  <si>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</si>
  <si>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</si>
  <si>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</si>
  <si>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</si>
  <si>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</si>
  <si>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</si>
  <si>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</si>
  <si>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</si>
  <si>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</si>
  <si>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</si>
  <si>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</si>
  <si>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</si>
  <si>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</si>
  <si>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</si>
  <si>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</si>
  <si>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</si>
  <si>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</si>
  <si>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</si>
  <si>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</si>
  <si>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</si>
  <si>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</si>
  <si>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</si>
  <si>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</si>
  <si>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</si>
  <si>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</si>
  <si>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</si>
  <si>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</si>
  <si>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</si>
  <si>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</si>
  <si>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</si>
  <si>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</si>
  <si>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</si>
  <si>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</si>
  <si>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</si>
  <si>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</si>
  <si>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</si>
  <si>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</si>
  <si>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</si>
  <si>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</si>
  <si>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</si>
  <si>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</si>
  <si>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</si>
  <si>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</si>
  <si>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</si>
  <si>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</si>
  <si>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</si>
  <si>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</si>
  <si>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</si>
  <si>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</si>
  <si>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</si>
  <si>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</si>
  <si>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</si>
  <si>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</si>
  <si>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</si>
  <si>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</si>
  <si>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</si>
  <si>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</si>
  <si>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</si>
  <si>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</si>
  <si>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</si>
  <si>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</si>
  <si>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</si>
  <si>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</si>
  <si>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</si>
  <si>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</si>
  <si>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</si>
  <si>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</si>
  <si>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</si>
  <si>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</si>
  <si>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</si>
  <si>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</si>
  <si>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</si>
  <si>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</si>
  <si>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</si>
  <si>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</si>
  <si>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</si>
  <si>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</si>
  <si>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</si>
  <si>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</si>
  <si>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</si>
  <si>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</si>
  <si>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</si>
  <si>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</si>
  <si>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</si>
  <si>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</si>
  <si>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</si>
  <si>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</si>
  <si>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</si>
  <si>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</si>
  <si>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</si>
  <si>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</si>
  <si>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</si>
  <si>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</si>
  <si>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</si>
  <si>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</si>
  <si>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</si>
  <si>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</si>
  <si>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</si>
  <si>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</si>
  <si>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</si>
  <si>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</si>
  <si>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</si>
  <si>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</si>
  <si>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</si>
  <si>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</si>
  <si>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</si>
  <si>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</si>
  <si>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</si>
  <si>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</si>
  <si>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</si>
  <si>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</si>
  <si>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</si>
  <si>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</si>
  <si>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</si>
  <si>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</si>
  <si>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</si>
  <si>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</si>
  <si>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</si>
  <si>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</si>
  <si>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</si>
  <si>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</si>
  <si>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</si>
  <si>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</si>
  <si>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</si>
  <si>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</si>
  <si>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</si>
  <si>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</si>
  <si>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</si>
  <si>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</si>
  <si>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</si>
  <si>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</si>
  <si>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</si>
  <si>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</si>
  <si>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</si>
  <si>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</si>
  <si>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</si>
  <si>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</si>
  <si>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</si>
  <si>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</si>
  <si>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</si>
  <si>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</si>
  <si>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</si>
  <si>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</si>
  <si>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</si>
  <si>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</si>
  <si>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</si>
  <si>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</si>
  <si>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</si>
  <si>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</si>
  <si>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</si>
  <si>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</si>
  <si>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</si>
  <si>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</si>
  <si>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</si>
  <si>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</si>
  <si>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</si>
  <si>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</si>
  <si>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</si>
  <si>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</si>
  <si>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</si>
  <si>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</si>
  <si>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</si>
  <si>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</si>
  <si>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</si>
  <si>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</si>
  <si>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</si>
  <si>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</si>
  <si>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</si>
  <si>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</si>
  <si>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</si>
  <si>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</si>
  <si>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</si>
  <si>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</si>
  <si>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</si>
  <si>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</si>
  <si>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</si>
  <si>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</si>
  <si>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</si>
  <si>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</si>
  <si>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</si>
  <si>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</si>
  <si>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</si>
  <si>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</si>
  <si>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</si>
  <si>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</si>
  <si>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</si>
  <si>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</si>
  <si>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</si>
  <si>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</si>
  <si>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</si>
  <si>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</si>
  <si>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</si>
  <si>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</si>
  <si>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</si>
  <si>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</si>
  <si>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</si>
  <si>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</si>
  <si>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</si>
  <si>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</si>
  <si>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</si>
  <si>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</si>
  <si>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</si>
  <si>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</si>
  <si>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</si>
  <si>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</si>
  <si>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</si>
  <si>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</si>
  <si>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</si>
  <si>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</si>
  <si>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</si>
  <si>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</si>
  <si>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</si>
  <si>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</si>
  <si>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</si>
  <si>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</si>
  <si>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</si>
  <si>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</si>
  <si>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</si>
  <si>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</si>
  <si>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</si>
  <si>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</si>
  <si>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</si>
  <si>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</si>
  <si>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</si>
  <si>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</si>
  <si>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</si>
  <si>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</si>
  <si>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</si>
  <si>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</si>
  <si>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</si>
  <si>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</si>
  <si>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</si>
  <si>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</si>
  <si>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</si>
  <si>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</si>
  <si>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</si>
  <si>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</si>
  <si>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</si>
  <si>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</si>
  <si>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</si>
  <si>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</si>
  <si>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</si>
  <si>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</si>
  <si>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</si>
  <si>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</si>
  <si>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</si>
  <si>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</si>
  <si>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</si>
  <si>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</si>
  <si>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</si>
  <si>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</si>
  <si>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</si>
  <si>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</si>
  <si>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</si>
  <si>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</si>
  <si>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</si>
  <si>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</si>
  <si>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</si>
  <si>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</si>
  <si>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</si>
  <si>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</si>
  <si>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</si>
  <si>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</si>
  <si>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</si>
  <si>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</si>
  <si>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</si>
  <si>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</si>
  <si>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</si>
  <si>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</si>
  <si>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</si>
  <si>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</si>
  <si>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</si>
  <si>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</si>
  <si>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</si>
  <si>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</si>
  <si>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</si>
  <si>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</si>
  <si>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</si>
  <si>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</si>
  <si>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</si>
  <si>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</si>
  <si>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</si>
  <si>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</si>
  <si>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</si>
  <si>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</si>
  <si>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</si>
  <si>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</si>
  <si>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</si>
  <si>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</si>
  <si>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</si>
  <si>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</si>
  <si>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</si>
  <si>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</si>
  <si>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</si>
  <si>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</si>
  <si>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</si>
  <si>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</si>
  <si>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</si>
  <si>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</si>
  <si>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</si>
  <si>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</si>
  <si>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</si>
  <si>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</si>
  <si>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</si>
  <si>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</si>
  <si>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</si>
  <si>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</si>
  <si>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</si>
  <si>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</si>
  <si>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</si>
  <si>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</si>
  <si>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</si>
  <si>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</si>
  <si>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</si>
  <si>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</si>
  <si>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</si>
  <si>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</si>
  <si>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</si>
  <si>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</si>
  <si>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</si>
  <si>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</si>
  <si>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</si>
  <si>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</si>
  <si>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</si>
  <si>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</si>
  <si>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</si>
  <si>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</si>
  <si>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</si>
  <si>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</si>
  <si>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</si>
  <si>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</si>
  <si>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</si>
  <si>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</si>
  <si>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</si>
  <si>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</si>
  <si>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</si>
  <si>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</si>
  <si>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</si>
  <si>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</si>
  <si>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</si>
  <si>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</si>
  <si>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</si>
  <si>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</si>
  <si>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</si>
  <si>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</si>
  <si>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</si>
  <si>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</si>
  <si>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</si>
  <si>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</si>
  <si>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</si>
  <si>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</si>
  <si>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</si>
  <si>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</si>
  <si>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</si>
  <si>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</si>
  <si>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</si>
  <si>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</si>
  <si>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</si>
  <si>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</si>
  <si>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</si>
  <si>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</si>
  <si>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</si>
  <si>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</si>
  <si>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</si>
  <si>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</si>
  <si>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</si>
  <si>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</si>
  <si>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</si>
  <si>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</si>
  <si>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</si>
  <si>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</si>
  <si>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</si>
  <si>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</si>
  <si>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</si>
  <si>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</si>
  <si>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</si>
  <si>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</si>
  <si>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</si>
  <si>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</si>
  <si>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</si>
  <si>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</si>
  <si>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</si>
  <si>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</si>
  <si>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</si>
  <si>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</si>
  <si>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</si>
  <si>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</si>
  <si>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</si>
  <si>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</si>
  <si>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</si>
  <si>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</si>
  <si>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</si>
  <si>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</si>
  <si>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</si>
  <si>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</si>
  <si>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</si>
  <si>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</si>
  <si>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</si>
  <si>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</si>
  <si>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</si>
  <si>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</si>
  <si>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</si>
  <si>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</si>
  <si>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</si>
  <si>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</si>
  <si>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</si>
  <si>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</si>
  <si>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</si>
  <si>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</si>
  <si>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</si>
  <si>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</si>
  <si>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</si>
  <si>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</si>
  <si>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</si>
  <si>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</si>
  <si>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</si>
  <si>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</si>
  <si>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</si>
  <si>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</si>
  <si>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</si>
  <si>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</si>
  <si>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</si>
  <si>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</si>
  <si>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</si>
  <si>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</si>
  <si>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</si>
  <si>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</si>
  <si>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</si>
  <si>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</si>
  <si>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</si>
  <si>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</si>
  <si>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</si>
  <si>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</si>
  <si>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</si>
  <si>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</si>
  <si>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</si>
  <si>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</si>
  <si>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</si>
  <si>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</si>
  <si>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</si>
  <si>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</si>
  <si>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</si>
  <si>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</si>
  <si>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</si>
  <si>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</si>
  <si>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</si>
  <si>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</si>
  <si>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</si>
  <si>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</si>
  <si>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</si>
  <si>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</si>
  <si>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</si>
  <si>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</si>
  <si>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</si>
  <si>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</si>
  <si>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</si>
  <si>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</si>
  <si>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</si>
  <si>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</si>
  <si>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</si>
  <si>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</si>
  <si>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</si>
  <si>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</si>
  <si>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</si>
  <si>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</si>
  <si>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</si>
  <si>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</si>
  <si>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</si>
  <si>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</si>
  <si>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</si>
  <si>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</si>
  <si>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</si>
  <si>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</si>
  <si>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</si>
  <si>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</si>
  <si>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</si>
  <si>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</si>
  <si>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</si>
  <si>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</si>
  <si>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</si>
  <si>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</si>
  <si>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</si>
  <si>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</si>
  <si>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</si>
  <si>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</si>
  <si>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</si>
  <si>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</si>
  <si>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</si>
  <si>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</si>
  <si>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</si>
  <si>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</si>
  <si>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</si>
  <si>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</si>
  <si>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</si>
  <si>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</si>
  <si>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</si>
  <si>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</si>
  <si>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</si>
  <si>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</si>
  <si>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</si>
  <si>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</si>
  <si>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</si>
  <si>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</si>
  <si>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</si>
  <si>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</si>
  <si>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</si>
  <si>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</si>
  <si>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</si>
  <si>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</si>
  <si>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</si>
  <si>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</si>
  <si>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</si>
  <si>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</si>
  <si>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</si>
  <si>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</si>
  <si>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</si>
  <si>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</si>
  <si>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</si>
  <si>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</si>
  <si>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</si>
  <si>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</si>
  <si>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</si>
  <si>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</si>
  <si>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</si>
  <si>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</si>
  <si>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</si>
  <si>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</si>
  <si>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</si>
  <si>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</si>
  <si>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</si>
  <si>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</si>
  <si>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</si>
  <si>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</si>
  <si>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</si>
  <si>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</si>
  <si>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</si>
  <si>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</si>
  <si>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</si>
  <si>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</si>
  <si>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</si>
  <si>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</si>
  <si>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</si>
  <si>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</si>
  <si>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</si>
  <si>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</si>
  <si>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</si>
  <si>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</si>
  <si>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</si>
  <si>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</si>
  <si>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</si>
  <si>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</si>
  <si>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</si>
  <si>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</si>
  <si>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</si>
  <si>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</si>
  <si>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</si>
  <si>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</si>
  <si>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</si>
  <si>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</si>
  <si>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</si>
  <si>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</si>
  <si>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</si>
  <si>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</si>
  <si>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</si>
  <si>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</si>
  <si>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</si>
  <si>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</si>
  <si>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</si>
  <si>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</si>
  <si>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</si>
  <si>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</si>
  <si>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</si>
  <si>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</si>
  <si>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</si>
  <si>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</si>
  <si>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</si>
  <si>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</si>
  <si>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</si>
  <si>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</si>
  <si>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</si>
  <si>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</si>
  <si>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</si>
  <si>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</si>
  <si>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</si>
  <si>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</si>
  <si>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</si>
  <si>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</si>
  <si>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</si>
  <si>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</si>
  <si>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</si>
  <si>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</si>
  <si>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</si>
  <si>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</si>
  <si>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</si>
  <si>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</si>
  <si>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</si>
  <si>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</si>
  <si>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</si>
  <si>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</si>
  <si>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</si>
  <si>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</si>
  <si>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</si>
  <si>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</si>
  <si>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</si>
  <si>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</si>
  <si>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</si>
  <si>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</si>
  <si>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</si>
  <si>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</si>
  <si>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</si>
  <si>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</si>
  <si>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</si>
  <si>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</si>
  <si>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</si>
  <si>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</si>
  <si>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</si>
  <si>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</si>
  <si>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</si>
  <si>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</si>
  <si>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</si>
  <si>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</si>
  <si>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</si>
  <si>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</si>
  <si>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</si>
  <si>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</si>
  <si>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</si>
  <si>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</si>
  <si>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</si>
  <si>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</si>
  <si>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</si>
  <si>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</si>
  <si>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</si>
  <si>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</si>
  <si>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</si>
  <si>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</si>
  <si>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</si>
  <si>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</si>
  <si>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</si>
  <si>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</si>
  <si>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</si>
  <si>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</si>
  <si>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</si>
  <si>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</si>
  <si>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</si>
  <si>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</si>
  <si>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</si>
  <si>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</si>
  <si>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</si>
  <si>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</si>
  <si>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</si>
  <si>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</si>
  <si>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</si>
  <si>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</si>
  <si>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</si>
  <si>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</si>
  <si>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</si>
  <si>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</si>
  <si>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</si>
  <si>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</si>
  <si>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</si>
  <si>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</si>
  <si>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</si>
  <si>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</si>
  <si>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</si>
  <si>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</si>
  <si>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</si>
  <si>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</si>
  <si>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</si>
  <si>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</si>
  <si>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</si>
  <si>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</si>
  <si>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</si>
  <si>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</si>
  <si>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</si>
  <si>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</si>
  <si>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</si>
  <si>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</si>
  <si>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</si>
  <si>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</si>
  <si>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</si>
  <si>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</si>
  <si>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</si>
  <si>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</si>
  <si>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</si>
  <si>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</si>
  <si>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</si>
  <si>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</si>
  <si>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</si>
  <si>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</si>
  <si>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</si>
  <si>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</si>
  <si>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</si>
  <si>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</si>
  <si>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</si>
  <si>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</si>
  <si>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</si>
  <si>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</si>
  <si>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</si>
  <si>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</si>
  <si>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</si>
  <si>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</si>
  <si>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</si>
  <si>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</si>
  <si>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</si>
  <si>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</si>
  <si>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</si>
  <si>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</si>
  <si>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</si>
  <si>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</si>
  <si>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</si>
  <si>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</si>
  <si>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</si>
  <si>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</si>
  <si>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</si>
  <si>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</si>
  <si>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</si>
  <si>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</si>
  <si>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</si>
  <si>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</si>
  <si>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</si>
  <si>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</si>
  <si>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</si>
  <si>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</si>
  <si>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</si>
  <si>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</si>
  <si>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</si>
  <si>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</si>
  <si>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</si>
  <si>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</si>
  <si>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</si>
  <si>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</si>
  <si>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</si>
  <si>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</si>
  <si>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</si>
  <si>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</si>
  <si>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</si>
  <si>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</si>
  <si>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</si>
  <si>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</si>
  <si>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</si>
  <si>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</si>
  <si>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</si>
  <si>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</si>
  <si>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</si>
  <si>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</si>
  <si>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</si>
  <si>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</si>
  <si>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</si>
  <si>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</si>
  <si>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</si>
  <si>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</si>
  <si>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</si>
  <si>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</si>
  <si>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</si>
  <si>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</si>
  <si>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</si>
  <si>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</si>
  <si>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</si>
  <si>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</si>
  <si>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</si>
  <si>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</si>
  <si>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</si>
  <si>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</si>
  <si>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</si>
  <si>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</si>
  <si>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</si>
  <si>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</si>
  <si>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</si>
  <si>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</si>
  <si>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</si>
  <si>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</si>
  <si>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</si>
  <si>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</si>
  <si>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</si>
  <si>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</si>
  <si>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</si>
  <si>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</si>
  <si>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</si>
  <si>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</si>
  <si>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</si>
  <si>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</si>
  <si>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</si>
  <si>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</si>
  <si>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</si>
  <si>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</si>
  <si>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</si>
  <si>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</si>
  <si>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</si>
  <si>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</si>
  <si>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</si>
  <si>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</si>
  <si>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</si>
  <si>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</si>
  <si>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</si>
  <si>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</si>
  <si>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</si>
  <si>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</si>
  <si>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</si>
  <si>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</si>
  <si>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</si>
  <si>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</si>
  <si>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</si>
  <si>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</si>
  <si>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</si>
  <si>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</si>
  <si>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</si>
  <si>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</si>
  <si>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</si>
  <si>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</si>
  <si>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</si>
  <si>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</si>
  <si>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</si>
  <si>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</si>
  <si>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</si>
  <si>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</si>
  <si>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</si>
  <si>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</si>
  <si>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</si>
  <si>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</si>
  <si>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</si>
  <si>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</si>
  <si>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</si>
  <si>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</si>
  <si>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</si>
  <si>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</si>
  <si>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</si>
  <si>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</si>
  <si>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</si>
  <si>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</si>
  <si>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</si>
  <si>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</si>
  <si>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</si>
  <si>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</si>
  <si>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</si>
  <si>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</si>
  <si>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</si>
  <si>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</si>
  <si>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</si>
  <si>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</si>
  <si>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</si>
  <si>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</si>
  <si>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</si>
  <si>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</si>
  <si>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</si>
  <si>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</si>
  <si>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</si>
  <si>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</si>
  <si>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</si>
  <si>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</si>
  <si>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</si>
  <si>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</si>
  <si>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</si>
  <si>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</si>
  <si>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</si>
  <si>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</si>
  <si>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</si>
  <si>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</si>
  <si>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</si>
  <si>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</si>
  <si>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</si>
  <si>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</si>
  <si>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</si>
  <si>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</si>
  <si>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</si>
  <si>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</si>
  <si>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</si>
  <si>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</si>
  <si>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</si>
  <si>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</si>
  <si>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</si>
  <si>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</si>
  <si>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</si>
  <si>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</si>
  <si>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</si>
  <si>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</si>
  <si>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</si>
  <si>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</si>
  <si>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</si>
  <si>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</si>
  <si>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</si>
  <si>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</si>
  <si>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</si>
  <si>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</si>
  <si>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</si>
  <si>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</si>
  <si>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</si>
  <si>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</si>
  <si>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</si>
  <si>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</si>
  <si>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</si>
  <si>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</si>
  <si>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</si>
  <si>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</si>
  <si>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</si>
  <si>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</si>
  <si>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</si>
  <si>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</si>
  <si>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</si>
  <si>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</si>
  <si>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</si>
  <si>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</si>
  <si>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</si>
  <si>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</si>
  <si>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</si>
  <si>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</si>
  <si>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</si>
  <si>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</si>
  <si>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</si>
  <si>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</si>
  <si>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</si>
  <si>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</si>
  <si>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</si>
  <si>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</si>
  <si>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</si>
  <si>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</si>
  <si>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</si>
  <si>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</si>
  <si>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</si>
  <si>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</si>
  <si>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</si>
  <si>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</si>
  <si>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</si>
  <si>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</si>
  <si>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</si>
  <si>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</si>
  <si>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</si>
  <si>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</si>
  <si>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</si>
  <si>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</si>
  <si>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</si>
  <si>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</si>
  <si>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</si>
  <si>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</si>
  <si>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</si>
  <si>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</si>
  <si>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</si>
  <si>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</si>
  <si>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</si>
  <si>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</si>
  <si>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</si>
  <si>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</si>
  <si>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</si>
  <si>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</si>
  <si>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</si>
  <si>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</si>
  <si>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</si>
  <si>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</si>
  <si>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</si>
  <si>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</si>
  <si>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</si>
  <si>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</si>
  <si>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</si>
  <si>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</si>
  <si>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</si>
  <si>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</si>
  <si>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</si>
  <si>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</si>
  <si>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</si>
  <si>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</si>
  <si>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</si>
  <si>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</si>
  <si>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</si>
  <si>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</si>
  <si>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</si>
  <si>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</si>
  <si>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</si>
  <si>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</si>
  <si>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</si>
  <si>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</si>
  <si>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</si>
  <si>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</si>
  <si>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</si>
  <si>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</si>
  <si>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</si>
  <si>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</si>
  <si>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</si>
  <si>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</si>
  <si>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</si>
  <si>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</si>
  <si>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</si>
  <si>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</si>
  <si>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</si>
  <si>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</si>
  <si>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</si>
  <si>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</si>
  <si>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</si>
  <si>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</si>
  <si>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</si>
  <si>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</si>
  <si>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</si>
  <si>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</si>
  <si>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</si>
  <si>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</si>
  <si>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</si>
  <si>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</si>
  <si>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</si>
  <si>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</si>
  <si>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</si>
  <si>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</si>
  <si>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</si>
  <si>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</si>
  <si>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</si>
  <si>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</si>
  <si>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</si>
  <si>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</si>
  <si>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</si>
  <si>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</si>
  <si>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</si>
  <si>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</si>
  <si>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</si>
  <si>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</si>
  <si>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</si>
  <si>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</si>
  <si>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</si>
  <si>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</si>
  <si>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</si>
  <si>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</si>
  <si>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</si>
  <si>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</si>
  <si>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</si>
  <si>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</si>
  <si>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</si>
  <si>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</si>
  <si>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</si>
  <si>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</si>
  <si>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</si>
  <si>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</si>
  <si>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</si>
  <si>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</si>
  <si>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</si>
  <si>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</si>
  <si>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</si>
  <si>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</si>
  <si>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</si>
  <si>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</si>
  <si>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</si>
  <si>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</si>
  <si>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</si>
  <si>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</si>
  <si>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</si>
  <si>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</si>
  <si>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</si>
  <si>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</si>
  <si>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</si>
  <si>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</si>
  <si>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</si>
  <si>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</si>
  <si>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</si>
  <si>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</si>
  <si>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</si>
  <si>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</si>
  <si>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</si>
  <si>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</si>
  <si>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</si>
  <si>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</si>
  <si>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</si>
  <si>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</si>
  <si>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</si>
  <si>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</si>
  <si>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</si>
  <si>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</si>
  <si>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</si>
  <si>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</si>
  <si>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</si>
  <si>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</si>
  <si>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</si>
  <si>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</si>
  <si>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</si>
  <si>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</si>
  <si>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</si>
  <si>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</si>
  <si>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</si>
  <si>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</si>
  <si>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</si>
  <si>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</si>
  <si>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</si>
  <si>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</si>
  <si>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</si>
  <si>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</si>
  <si>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</si>
  <si>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</si>
  <si>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</si>
  <si>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</si>
  <si>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</si>
  <si>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</si>
  <si>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</si>
  <si>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</si>
  <si>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</si>
  <si>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</si>
  <si>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</si>
  <si>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</si>
  <si>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</si>
  <si>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</si>
  <si>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</si>
  <si>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</si>
  <si>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</si>
  <si>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</si>
  <si>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</si>
  <si>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</si>
  <si>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</si>
  <si>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</si>
  <si>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</si>
  <si>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</si>
  <si>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</si>
  <si>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</si>
  <si>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</si>
  <si>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</si>
  <si>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</si>
  <si>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</si>
  <si>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</si>
  <si>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</si>
  <si>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</si>
  <si>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</si>
  <si>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</si>
  <si>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</si>
  <si>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</si>
  <si>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</si>
  <si>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</si>
  <si>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</si>
  <si>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</si>
  <si>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</si>
  <si>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</si>
  <si>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</si>
  <si>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</si>
  <si>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</si>
  <si>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</si>
  <si>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</si>
  <si>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</si>
  <si>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</si>
  <si>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</si>
  <si>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</si>
  <si>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</si>
  <si>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</si>
  <si>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</si>
  <si>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</si>
  <si>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</si>
  <si>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</si>
  <si>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</si>
  <si>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</si>
  <si>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</si>
  <si>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</si>
  <si>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</si>
  <si>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</si>
  <si>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</si>
  <si>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</si>
  <si>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</si>
  <si>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</si>
  <si>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</si>
  <si>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</si>
  <si>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</si>
  <si>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</si>
  <si>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</si>
  <si>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</si>
  <si>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</si>
  <si>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</si>
  <si>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</si>
  <si>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</si>
  <si>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</si>
  <si>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</si>
  <si>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</si>
  <si>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</si>
  <si>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</si>
  <si>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</si>
  <si>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</si>
  <si>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</si>
  <si>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</si>
  <si>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</si>
  <si>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</si>
  <si>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</si>
  <si>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</si>
  <si>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</si>
  <si>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</si>
  <si>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</si>
  <si>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</si>
  <si>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</si>
  <si>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</si>
  <si>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</si>
  <si>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</si>
  <si>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</si>
  <si>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</si>
  <si>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</si>
  <si>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</si>
  <si>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</si>
  <si>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</si>
  <si>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</si>
  <si>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</si>
  <si>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</si>
  <si>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</si>
  <si>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</si>
  <si>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</si>
  <si>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</si>
  <si>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</si>
  <si>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</si>
  <si>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</si>
  <si>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</si>
  <si>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</si>
  <si>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</si>
  <si>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</si>
  <si>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</si>
  <si>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</si>
  <si>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</si>
  <si>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</si>
  <si>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</si>
  <si>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</si>
  <si>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</si>
  <si>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</si>
  <si>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</si>
  <si>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</si>
  <si>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</si>
  <si>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</si>
  <si>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</si>
  <si>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</si>
  <si>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</si>
  <si>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</si>
  <si>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</si>
  <si>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</si>
  <si>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</si>
  <si>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</si>
  <si>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</si>
  <si>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</si>
  <si>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</si>
  <si>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</si>
  <si>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</si>
  <si>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</si>
  <si>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</si>
  <si>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</si>
  <si>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</si>
  <si>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</si>
  <si>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</si>
  <si>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</si>
  <si>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</si>
  <si>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</si>
  <si>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</si>
  <si>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</si>
  <si>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</si>
  <si>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</si>
  <si>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</si>
  <si>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</si>
  <si>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</si>
  <si>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</si>
  <si>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</si>
  <si>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</si>
  <si>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</si>
  <si>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</si>
  <si>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</si>
  <si>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</si>
  <si>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</si>
  <si>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</si>
  <si>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</si>
  <si>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</si>
  <si>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</si>
  <si>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</si>
  <si>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</si>
  <si>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</si>
  <si>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</si>
  <si>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</si>
  <si>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</si>
  <si>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</si>
  <si>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</si>
  <si>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</si>
  <si>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</si>
  <si>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</si>
  <si>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</si>
  <si>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</si>
  <si>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</si>
  <si>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</si>
  <si>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</si>
  <si>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</si>
  <si>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</si>
  <si>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</si>
  <si>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</si>
  <si>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</si>
  <si>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</si>
  <si>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</si>
  <si>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</si>
  <si>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</si>
  <si>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</si>
  <si>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</si>
  <si>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</si>
  <si>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</si>
  <si>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</si>
  <si>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</si>
  <si>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</si>
  <si>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</si>
  <si>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</si>
  <si>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</si>
  <si>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</si>
  <si>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</si>
  <si>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</si>
  <si>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</si>
  <si>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</si>
  <si>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</si>
  <si>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</si>
  <si>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</si>
  <si>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</si>
  <si>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</si>
  <si>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</si>
  <si>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</si>
  <si>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</si>
  <si>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</si>
  <si>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</si>
  <si>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</si>
  <si>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</si>
  <si>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</si>
  <si>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</si>
  <si>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</si>
  <si>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</si>
  <si>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</si>
  <si>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</si>
  <si>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</si>
  <si>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</si>
  <si>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</si>
  <si>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</si>
  <si>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</si>
  <si>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</si>
  <si>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</si>
  <si>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</si>
  <si>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</si>
  <si>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</si>
  <si>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</si>
  <si>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</si>
  <si>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</si>
  <si>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</si>
  <si>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</si>
  <si>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</si>
  <si>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</si>
  <si>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</si>
  <si>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</si>
  <si>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</si>
  <si>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</si>
  <si>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</si>
  <si>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</si>
  <si>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</si>
  <si>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</si>
  <si>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</si>
  <si>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</si>
  <si>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</si>
  <si>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</si>
  <si>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</si>
  <si>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</si>
  <si>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</si>
  <si>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</si>
  <si>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</si>
  <si>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</si>
  <si>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</si>
  <si>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</si>
  <si>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</si>
  <si>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</si>
  <si>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</si>
  <si>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</si>
  <si>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</si>
  <si>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</si>
  <si>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</si>
  <si>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</si>
  <si>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</si>
  <si>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</si>
  <si>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</si>
  <si>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</si>
  <si>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</si>
  <si>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</si>
  <si>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</si>
  <si>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</si>
  <si>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</si>
  <si>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</si>
  <si>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</si>
  <si>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</si>
  <si>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</si>
  <si>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</si>
  <si>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</si>
  <si>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</si>
  <si>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</si>
  <si>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</si>
  <si>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</si>
  <si>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</si>
  <si>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</si>
  <si>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</si>
  <si>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</si>
  <si>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</si>
  <si>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</si>
  <si>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</si>
  <si>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</si>
  <si>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</si>
  <si>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</si>
  <si>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</si>
  <si>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</si>
  <si>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</si>
  <si>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</si>
  <si>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</si>
  <si>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</si>
  <si>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</si>
  <si>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</si>
  <si>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</si>
  <si>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</si>
  <si>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</si>
  <si>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</si>
  <si>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</si>
  <si>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</si>
  <si>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</si>
  <si>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</si>
  <si>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</si>
  <si>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</si>
  <si>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</si>
  <si>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</si>
  <si>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</si>
  <si>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</si>
  <si>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</si>
  <si>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</si>
  <si>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</si>
  <si>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</si>
  <si>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</si>
  <si>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</si>
  <si>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</si>
  <si>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</si>
  <si>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</si>
  <si>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</si>
  <si>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</si>
  <si>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</si>
  <si>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</si>
  <si>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</si>
  <si>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</si>
  <si>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</si>
  <si>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</si>
  <si>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</si>
  <si>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</si>
  <si>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</si>
  <si>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</si>
  <si>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</si>
  <si>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</si>
  <si>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</si>
  <si>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</si>
  <si>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</si>
  <si>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</si>
  <si>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</si>
  <si>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</si>
  <si>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</si>
  <si>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</si>
  <si>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</si>
  <si>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</si>
  <si>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</si>
  <si>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</si>
  <si>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</si>
  <si>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</si>
  <si>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</si>
  <si>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</si>
  <si>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</si>
  <si>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</si>
  <si>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</si>
  <si>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</si>
  <si>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</si>
  <si>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</si>
  <si>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</si>
  <si>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</si>
  <si>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</si>
  <si>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</si>
  <si>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</si>
  <si>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</si>
  <si>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</si>
  <si>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</si>
  <si>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</si>
  <si>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</si>
  <si>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</si>
  <si>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</si>
  <si>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</si>
  <si>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</si>
  <si>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</si>
  <si>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</si>
  <si>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</si>
  <si>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</si>
  <si>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</si>
  <si>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</si>
  <si>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</si>
  <si>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</si>
  <si>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</si>
  <si>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</si>
  <si>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</si>
  <si>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</si>
  <si>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</si>
  <si>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</si>
  <si>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</si>
  <si>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</si>
  <si>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</si>
  <si>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</si>
  <si>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</si>
  <si>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</si>
  <si>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</si>
  <si>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</si>
  <si>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</si>
  <si>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</si>
  <si>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</si>
  <si>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</si>
  <si>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</si>
  <si>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</si>
  <si>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</si>
  <si>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</si>
  <si>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</si>
  <si>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</si>
  <si>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</si>
  <si>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</si>
  <si>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</si>
  <si>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</si>
  <si>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</si>
  <si>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</si>
  <si>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</si>
  <si>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</si>
  <si>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</si>
  <si>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</si>
  <si>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</si>
  <si>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</si>
  <si>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</si>
  <si>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</si>
  <si>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</si>
  <si>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</si>
  <si>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</si>
  <si>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</si>
  <si>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</si>
  <si>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</si>
  <si>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</si>
  <si>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</si>
  <si>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</si>
  <si>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</si>
  <si>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</si>
  <si>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</si>
  <si>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</si>
  <si>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</si>
  <si>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</si>
  <si>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</si>
  <si>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</si>
  <si>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</si>
  <si>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</si>
  <si>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</si>
  <si>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</si>
  <si>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</si>
  <si>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</si>
  <si>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</si>
  <si>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</si>
  <si>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</si>
  <si>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</si>
  <si>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</si>
  <si>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</si>
  <si>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</si>
  <si>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</si>
  <si>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</si>
  <si>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</si>
  <si>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</si>
  <si>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</si>
  <si>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</si>
  <si>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</si>
  <si>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</si>
  <si>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</si>
  <si>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</si>
  <si>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</si>
  <si>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</si>
  <si>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</si>
  <si>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</si>
  <si>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</si>
  <si>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</si>
  <si>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</si>
  <si>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</si>
  <si>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</si>
  <si>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</si>
  <si>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</si>
  <si>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</si>
  <si>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</si>
  <si>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</si>
  <si>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</si>
  <si>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</si>
  <si>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</si>
  <si>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</si>
  <si>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</si>
  <si>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</si>
  <si>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</si>
  <si>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</si>
  <si>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</si>
  <si>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</si>
  <si>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</si>
  <si>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</si>
  <si>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</si>
  <si>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</si>
  <si>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</si>
  <si>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</si>
  <si>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</si>
  <si>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</si>
  <si>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</si>
  <si>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</si>
  <si>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</si>
  <si>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</si>
  <si>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</si>
  <si>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</si>
  <si>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</si>
  <si>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</si>
  <si>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</si>
  <si>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</si>
  <si>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</si>
  <si>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</si>
  <si>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</si>
  <si>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</si>
  <si>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</si>
  <si>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</si>
  <si>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</si>
  <si>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</si>
  <si>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</si>
  <si>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</si>
  <si>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</si>
  <si>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</si>
  <si>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</si>
  <si>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</si>
  <si>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</si>
  <si>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</si>
  <si>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</si>
  <si>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</si>
  <si>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</si>
  <si>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</si>
  <si>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</si>
  <si>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</si>
  <si>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</si>
  <si>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</si>
  <si>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</si>
  <si>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</si>
  <si>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</si>
  <si>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</si>
  <si>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</si>
  <si>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</si>
  <si>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</si>
  <si>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</si>
  <si>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</si>
  <si>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</si>
  <si>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</si>
  <si>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</si>
  <si>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</si>
  <si>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</si>
  <si>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</si>
  <si>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</si>
  <si>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</si>
  <si>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</si>
  <si>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</si>
  <si>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</si>
  <si>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</si>
  <si>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</si>
  <si>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</si>
  <si>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</si>
  <si>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</si>
  <si>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</si>
  <si>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</si>
  <si>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</si>
  <si>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</si>
  <si>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</si>
  <si>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</si>
  <si>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</si>
  <si>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</si>
  <si>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</si>
  <si>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</si>
  <si>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</si>
  <si>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</si>
  <si>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</si>
  <si>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</si>
  <si>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</si>
  <si>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</si>
  <si>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</si>
  <si>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</si>
  <si>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</si>
  <si>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</si>
  <si>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</si>
  <si>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</si>
  <si>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</si>
  <si>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</si>
  <si>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</si>
  <si>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</si>
  <si>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</si>
  <si>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</si>
  <si>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</si>
  <si>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</si>
  <si>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</si>
  <si>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</si>
  <si>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</si>
  <si>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</si>
  <si>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</si>
  <si>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</si>
  <si>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</si>
  <si>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</si>
  <si>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</si>
  <si>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</si>
  <si>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</si>
  <si>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</si>
  <si>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</si>
  <si>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</si>
  <si>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</si>
  <si>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</si>
  <si>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</si>
  <si>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</si>
  <si>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</si>
  <si>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</si>
  <si>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</si>
  <si>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</si>
  <si>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</si>
  <si>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</si>
  <si>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</si>
  <si>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</si>
  <si>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</si>
  <si>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</si>
  <si>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</si>
  <si>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</si>
  <si>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</si>
  <si>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</si>
  <si>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</si>
  <si>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</si>
  <si>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</si>
  <si>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</si>
  <si>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</si>
  <si>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</si>
  <si>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</si>
  <si>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</si>
  <si>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</si>
  <si>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</si>
  <si>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</si>
  <si>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</si>
  <si>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</si>
  <si>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</si>
  <si>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</si>
  <si>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</si>
  <si>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</si>
  <si>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</si>
  <si>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</si>
  <si>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</si>
  <si>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</si>
  <si>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</si>
  <si>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</si>
  <si>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</si>
  <si>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</si>
  <si>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</si>
  <si>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</si>
  <si>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</si>
  <si>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</si>
  <si>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</si>
  <si>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</si>
  <si>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</si>
  <si>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</si>
  <si>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</si>
  <si>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</si>
  <si>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</si>
  <si>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</si>
  <si>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</si>
  <si>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</si>
  <si>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</si>
  <si>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</si>
  <si>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</si>
  <si>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</si>
  <si>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</si>
  <si>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</si>
  <si>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</si>
  <si>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</si>
  <si>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</si>
  <si>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</si>
  <si>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</si>
  <si>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</si>
  <si>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</si>
  <si>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</si>
  <si>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</si>
  <si>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</si>
  <si>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</si>
  <si>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</si>
  <si>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</si>
  <si>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</si>
  <si>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</si>
  <si>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</si>
  <si>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</si>
  <si>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</si>
  <si>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</si>
  <si>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</si>
  <si>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</si>
  <si>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</si>
  <si>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</si>
  <si>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</si>
  <si>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</si>
  <si>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</si>
  <si>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</si>
  <si>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</si>
  <si>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</si>
  <si>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</si>
  <si>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</si>
  <si>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</si>
  <si>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</si>
  <si>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</si>
  <si>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</si>
  <si>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</si>
  <si>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</si>
  <si>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</si>
  <si>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</si>
  <si>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</si>
  <si>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</si>
  <si>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</si>
  <si>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</si>
  <si>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</si>
  <si>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</si>
  <si>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</si>
  <si>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</si>
  <si>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</si>
  <si>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</si>
  <si>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</si>
  <si>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</si>
  <si>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</si>
  <si>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</si>
  <si>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</si>
  <si>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</si>
  <si>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</si>
  <si>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</si>
  <si>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</si>
  <si>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</si>
  <si>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</si>
  <si>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</si>
  <si>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</si>
  <si>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</si>
  <si>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</si>
  <si>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</si>
  <si>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</si>
  <si>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</si>
  <si>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</si>
  <si>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</si>
  <si>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</si>
  <si>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</si>
  <si>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</si>
  <si>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</si>
  <si>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</si>
  <si>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</si>
  <si>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</si>
  <si>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</si>
  <si>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</si>
  <si>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</si>
  <si>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</si>
  <si>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</si>
  <si>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</si>
  <si>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</si>
  <si>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</si>
  <si>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</si>
  <si>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</si>
  <si>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</si>
  <si>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</si>
  <si>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</si>
  <si>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</si>
  <si>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</si>
  <si>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</si>
  <si>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</si>
  <si>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</si>
  <si>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</si>
  <si>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</si>
  <si>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</si>
  <si>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</si>
  <si>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</si>
  <si>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</si>
  <si>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</si>
  <si>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</si>
  <si>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</si>
  <si>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</si>
  <si>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</si>
  <si>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</si>
  <si>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</si>
  <si>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</si>
  <si>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</si>
  <si>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</si>
  <si>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</si>
  <si>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</si>
  <si>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</si>
  <si>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</si>
  <si>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</si>
  <si>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</si>
  <si>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</si>
  <si>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</si>
  <si>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</si>
  <si>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</si>
  <si>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</si>
  <si>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</si>
  <si>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</si>
  <si>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</si>
  <si>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</si>
  <si>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</si>
  <si>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</si>
  <si>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</si>
  <si>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</si>
  <si>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</si>
  <si>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</si>
  <si>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</si>
  <si>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</si>
  <si>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</si>
  <si>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</si>
  <si>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</si>
  <si>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</si>
  <si>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</si>
  <si>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</si>
  <si>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</si>
  <si>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</si>
  <si>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</si>
  <si>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</si>
  <si>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</si>
  <si>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</si>
  <si>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</si>
  <si>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</si>
  <si>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</si>
  <si>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</si>
  <si>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</si>
  <si>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</si>
  <si>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</si>
  <si>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</si>
  <si>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</si>
  <si>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</si>
  <si>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</si>
  <si>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</si>
  <si>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</si>
  <si>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</si>
  <si>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</si>
  <si>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</si>
  <si>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</si>
  <si>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</si>
  <si>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</si>
  <si>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</si>
  <si>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</si>
  <si>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</si>
  <si>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</si>
  <si>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</si>
  <si>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</si>
  <si>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</si>
  <si>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</si>
  <si>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</si>
  <si>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</si>
  <si>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</si>
  <si>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</si>
  <si>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</si>
  <si>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</si>
  <si>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</si>
  <si>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</si>
  <si>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</si>
  <si>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</si>
  <si>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</si>
  <si>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</si>
  <si>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</si>
  <si>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</si>
  <si>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</si>
  <si>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</si>
  <si>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</si>
  <si>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</si>
  <si>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</si>
  <si>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</si>
  <si>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</si>
  <si>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</si>
  <si>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</si>
  <si>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</si>
  <si>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</si>
  <si>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</si>
  <si>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</si>
  <si>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</si>
  <si>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</si>
  <si>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</si>
  <si>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</si>
  <si>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</si>
  <si>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</si>
  <si>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</si>
  <si>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</si>
  <si>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</si>
  <si>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</si>
  <si>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</si>
  <si>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</si>
  <si>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</si>
  <si>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</si>
  <si>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</si>
  <si>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</si>
  <si>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</si>
  <si>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</si>
  <si>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</si>
  <si>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</si>
  <si>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</si>
  <si>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</si>
  <si>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</si>
  <si>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</si>
  <si>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</si>
  <si>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</si>
  <si>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</si>
  <si>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</si>
  <si>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</si>
  <si>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</si>
  <si>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</si>
  <si>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</si>
  <si>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</si>
  <si>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</si>
  <si>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</si>
  <si>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</si>
  <si>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</si>
  <si>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</si>
  <si>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</si>
  <si>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</si>
  <si>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</si>
  <si>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</si>
  <si>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</si>
  <si>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</si>
  <si>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</si>
  <si>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</si>
  <si>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</si>
  <si>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</si>
  <si>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</si>
  <si>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</si>
  <si>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</si>
  <si>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</si>
  <si>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</si>
  <si>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</si>
  <si>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</si>
  <si>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</si>
  <si>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</si>
  <si>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</si>
  <si>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</si>
  <si>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</si>
  <si>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</si>
  <si>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</si>
  <si>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</si>
  <si>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</si>
  <si>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</si>
  <si>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</si>
  <si>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</si>
  <si>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</si>
  <si>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</si>
  <si>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</si>
  <si>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</si>
  <si>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</si>
  <si>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</si>
  <si>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</si>
  <si>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</si>
  <si>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</si>
  <si>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</si>
  <si>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</si>
  <si>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</si>
  <si>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</si>
  <si>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</si>
  <si>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</si>
  <si>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</si>
  <si>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</si>
  <si>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</si>
  <si>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</si>
  <si>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</si>
  <si>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</si>
  <si>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</si>
  <si>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</si>
  <si>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</si>
  <si>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</si>
  <si>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</si>
  <si>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</si>
  <si>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</si>
  <si>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</si>
  <si>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</si>
  <si>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</si>
  <si>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</si>
  <si>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</si>
  <si>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</si>
  <si>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</si>
  <si>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</si>
  <si>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</si>
  <si>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</si>
  <si>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</si>
  <si>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</si>
  <si>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</si>
  <si>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</si>
  <si>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</si>
  <si>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</si>
  <si>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</si>
  <si>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</si>
  <si>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</si>
  <si>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</si>
  <si>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</si>
  <si>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</si>
  <si>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</si>
  <si>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</si>
  <si>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</si>
  <si>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</si>
  <si>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</si>
  <si>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</si>
  <si>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</si>
  <si>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</si>
  <si>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</si>
  <si>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</si>
  <si>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</si>
  <si>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</si>
  <si>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</si>
  <si>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</si>
  <si>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</si>
  <si>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</si>
  <si>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</si>
  <si>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</si>
  <si>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</si>
  <si>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</si>
  <si>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</si>
  <si>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</si>
  <si>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</si>
  <si>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</si>
  <si>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</si>
  <si>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</si>
  <si>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</si>
  <si>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</si>
  <si>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</si>
  <si>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</si>
  <si>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</si>
  <si>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</si>
  <si>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</si>
  <si>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</si>
  <si>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</si>
  <si>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</si>
  <si>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</si>
  <si>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</si>
  <si>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</si>
  <si>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</si>
  <si>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</si>
  <si>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</si>
  <si>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</si>
  <si>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</si>
  <si>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</si>
  <si>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</si>
  <si>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</si>
  <si>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</si>
  <si>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</si>
  <si>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</si>
  <si>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</si>
  <si>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</si>
  <si>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</si>
  <si>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</si>
  <si>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</si>
  <si>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</si>
  <si>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</si>
  <si>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</si>
  <si>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</si>
  <si>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</si>
  <si>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</si>
  <si>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</si>
  <si>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</si>
  <si>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</si>
  <si>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</si>
  <si>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</si>
  <si>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</si>
  <si>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</si>
  <si>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</si>
  <si>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</si>
  <si>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</si>
  <si>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</si>
  <si>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</si>
  <si>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</si>
  <si>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</si>
  <si>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</si>
  <si>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</si>
  <si>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</si>
  <si>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</si>
  <si>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</si>
  <si>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</si>
  <si>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</si>
  <si>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</si>
  <si>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</si>
  <si>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</si>
  <si>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</si>
  <si>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</si>
  <si>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</si>
  <si>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</si>
  <si>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</si>
  <si>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</si>
  <si>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</si>
  <si>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</si>
  <si>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</si>
  <si>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</si>
  <si>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</si>
  <si>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</si>
  <si>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</si>
  <si>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</si>
  <si>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</si>
  <si>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</si>
  <si>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</si>
  <si>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</si>
  <si>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</si>
  <si>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</si>
  <si>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</si>
  <si>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</si>
  <si>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</si>
  <si>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</si>
  <si>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</si>
  <si>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</si>
  <si>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</si>
  <si>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</si>
  <si>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</si>
  <si>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</si>
  <si>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</si>
  <si>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</si>
  <si>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</si>
  <si>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</si>
  <si>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</si>
  <si>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</si>
  <si>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</si>
  <si>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</si>
  <si>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</si>
  <si>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</si>
  <si>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</si>
  <si>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</si>
  <si>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</si>
  <si>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</si>
  <si>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</si>
  <si>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</si>
  <si>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</si>
  <si>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</si>
  <si>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</si>
  <si>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</si>
  <si>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</si>
  <si>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</si>
  <si>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</si>
  <si>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</si>
  <si>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</si>
  <si>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</si>
  <si>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</si>
  <si>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</si>
  <si>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</si>
  <si>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</si>
  <si>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</si>
  <si>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</si>
  <si>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</si>
  <si>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</si>
  <si>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</si>
  <si>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</si>
  <si>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</si>
  <si>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</si>
  <si>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</si>
  <si>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</si>
  <si>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</si>
  <si>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</si>
  <si>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</si>
  <si>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</si>
  <si>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</si>
  <si>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</si>
  <si>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</si>
  <si>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</si>
  <si>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</si>
  <si>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</si>
  <si>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</si>
  <si>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</si>
  <si>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</si>
  <si>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</si>
  <si>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</si>
  <si>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</si>
  <si>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</si>
  <si>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</si>
  <si>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</si>
  <si>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</si>
  <si>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</si>
  <si>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</si>
  <si>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</si>
  <si>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</si>
  <si>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</si>
  <si>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</si>
  <si>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</si>
  <si>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</si>
  <si>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</si>
  <si>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</si>
  <si>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</si>
  <si>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</si>
  <si>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</si>
  <si>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</si>
  <si>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</si>
  <si>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</si>
  <si>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</si>
  <si>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</si>
  <si>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</si>
  <si>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</si>
  <si>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</si>
  <si>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</si>
  <si>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</si>
  <si>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</si>
  <si>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</si>
  <si>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</si>
  <si>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</si>
  <si>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</si>
  <si>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</si>
  <si>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</si>
  <si>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</si>
  <si>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</si>
  <si>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</si>
  <si>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</si>
  <si>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</si>
  <si>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</si>
  <si>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</si>
  <si>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</si>
  <si>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</si>
  <si>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</si>
  <si>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</si>
  <si>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</si>
  <si>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</si>
  <si>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</si>
  <si>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</si>
  <si>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</si>
  <si>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</si>
  <si>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</si>
  <si>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</si>
  <si>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</si>
  <si>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</si>
  <si>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</si>
  <si>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</si>
  <si>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</si>
  <si>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</si>
  <si>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</si>
  <si>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</si>
  <si>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</si>
  <si>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</si>
  <si>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</si>
  <si>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</si>
  <si>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</si>
  <si>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</si>
  <si>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</si>
  <si>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</si>
  <si>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</si>
  <si>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</si>
  <si>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</si>
  <si>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</si>
  <si>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</si>
  <si>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</si>
  <si>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</si>
  <si>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</si>
  <si>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</si>
  <si>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</si>
  <si>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</si>
  <si>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</si>
  <si>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</si>
  <si>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</si>
  <si>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</si>
  <si>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</si>
  <si>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</si>
  <si>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</si>
  <si>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</si>
  <si>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</si>
  <si>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</si>
  <si>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</si>
  <si>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</si>
  <si>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</si>
  <si>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</si>
  <si>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</si>
  <si>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</si>
  <si>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</si>
  <si>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</si>
  <si>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</si>
  <si>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</si>
  <si>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</si>
  <si>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</si>
  <si>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</si>
  <si>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</si>
  <si>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</si>
  <si>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</si>
  <si>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</si>
  <si>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</si>
  <si>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</si>
  <si>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</si>
  <si>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</si>
  <si>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</si>
  <si>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</si>
  <si>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</si>
  <si>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</si>
  <si>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</si>
  <si>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</si>
  <si>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</si>
  <si>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</si>
  <si>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</si>
  <si>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</si>
  <si>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</si>
  <si>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</si>
  <si>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</si>
  <si>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</si>
  <si>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</si>
  <si>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</si>
  <si>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</si>
  <si>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</si>
  <si>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</si>
  <si>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</si>
  <si>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</si>
  <si>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</si>
  <si>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</si>
  <si>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</si>
  <si>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</si>
  <si>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</si>
  <si>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</si>
  <si>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</si>
  <si>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</si>
  <si>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</si>
  <si>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</si>
  <si>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</si>
  <si>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</si>
  <si>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</si>
  <si>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</si>
  <si>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</si>
  <si>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</si>
  <si>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</si>
  <si>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</si>
  <si>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</si>
  <si>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</si>
  <si>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</si>
  <si>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</si>
  <si>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</si>
  <si>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</si>
  <si>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</si>
  <si>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</si>
  <si>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</si>
  <si>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</si>
  <si>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</si>
  <si>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</si>
  <si>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</si>
  <si>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</si>
  <si>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</si>
  <si>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</si>
  <si>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</si>
  <si>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</si>
  <si>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</si>
  <si>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</si>
  <si>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</si>
  <si>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</si>
  <si>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</si>
  <si>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</si>
  <si>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</si>
  <si>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</si>
  <si>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</si>
  <si>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</si>
  <si>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</si>
  <si>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</si>
  <si>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</si>
  <si>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</si>
  <si>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</si>
  <si>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</si>
  <si>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</si>
  <si>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</si>
  <si>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</si>
  <si>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</si>
  <si>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</si>
  <si>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</si>
  <si>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</si>
  <si>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</si>
  <si>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</si>
  <si>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</si>
  <si>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</si>
  <si>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</si>
  <si>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</si>
  <si>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</si>
  <si>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</si>
  <si>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</si>
  <si>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</si>
  <si>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</si>
  <si>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</si>
  <si>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</si>
  <si>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</si>
  <si>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</si>
  <si>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</si>
  <si>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</si>
  <si>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</si>
  <si>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</si>
  <si>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</si>
  <si>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</si>
  <si>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</si>
  <si>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</si>
  <si>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</si>
  <si>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</si>
  <si>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</si>
  <si>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</si>
  <si>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</si>
  <si>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</si>
  <si>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</si>
  <si>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</si>
  <si>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</si>
  <si>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</si>
  <si>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</si>
  <si>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</si>
  <si>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</si>
  <si>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</si>
  <si>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</si>
  <si>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</si>
  <si>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</si>
  <si>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</si>
  <si>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</si>
  <si>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</si>
  <si>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</si>
  <si>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</si>
  <si>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</si>
  <si>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</si>
  <si>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</si>
  <si>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</si>
  <si>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</si>
  <si>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</si>
  <si>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</si>
  <si>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</si>
  <si>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</si>
  <si>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</si>
  <si>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</si>
  <si>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</si>
  <si>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</si>
  <si>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</si>
  <si>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</si>
  <si>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</si>
  <si>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</si>
  <si>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</si>
  <si>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</si>
  <si>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</si>
  <si>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</si>
  <si>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</si>
  <si>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</si>
  <si>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</si>
  <si>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</si>
  <si>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</si>
  <si>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</si>
  <si>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</si>
  <si>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</si>
  <si>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</si>
  <si>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</si>
  <si>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</si>
  <si>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</si>
  <si>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</si>
  <si>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</si>
  <si>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</si>
  <si>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</si>
  <si>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</si>
  <si>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</si>
  <si>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</si>
  <si>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</si>
  <si>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</si>
  <si>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</si>
  <si>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</si>
  <si>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</si>
  <si>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</si>
  <si>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</si>
  <si>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</si>
  <si>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</si>
  <si>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</si>
  <si>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</si>
  <si>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</si>
  <si>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</si>
  <si>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</si>
  <si>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</si>
  <si>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</si>
  <si>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</si>
  <si>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</si>
  <si>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</si>
  <si>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</si>
  <si>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</si>
  <si>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</si>
  <si>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</si>
  <si>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</si>
  <si>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</si>
  <si>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</si>
  <si>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</si>
  <si>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</si>
  <si>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</si>
  <si>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</si>
  <si>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</si>
  <si>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</si>
  <si>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</si>
  <si>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</si>
  <si>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</si>
  <si>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</si>
  <si>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</si>
  <si>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</si>
  <si>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</si>
  <si>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</si>
  <si>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</si>
  <si>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</si>
  <si>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</si>
  <si>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</si>
  <si>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</si>
  <si>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</si>
  <si>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</si>
  <si>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</si>
  <si>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</si>
  <si>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</si>
  <si>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</si>
  <si>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</si>
  <si>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</si>
  <si>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</si>
  <si>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</si>
  <si>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</si>
  <si>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</si>
  <si>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</si>
  <si>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</si>
  <si>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</si>
  <si>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</si>
  <si>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</si>
  <si>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</si>
  <si>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</si>
  <si>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</si>
  <si>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</si>
  <si>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</si>
  <si>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</si>
  <si>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</si>
  <si>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</si>
  <si>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</si>
  <si>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</si>
  <si>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</si>
  <si>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</si>
  <si>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</si>
  <si>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</si>
  <si>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</si>
  <si>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</si>
  <si>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</si>
  <si>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</si>
  <si>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</si>
  <si>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</si>
  <si>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</si>
  <si>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</si>
  <si>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</si>
  <si>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</si>
  <si>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</si>
  <si>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</si>
  <si>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</si>
  <si>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</si>
  <si>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</si>
  <si>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</si>
  <si>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</si>
  <si>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</si>
  <si>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</si>
  <si>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</si>
  <si>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</si>
  <si>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</si>
  <si>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</si>
  <si>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</si>
  <si>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</si>
  <si>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</si>
  <si>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</si>
  <si>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</si>
  <si>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</si>
  <si>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</si>
  <si>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</si>
  <si>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</si>
  <si>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</si>
  <si>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</si>
  <si>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</si>
  <si>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</si>
  <si>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</si>
  <si>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</si>
  <si>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</si>
  <si>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</si>
  <si>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</si>
  <si>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</si>
  <si>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</si>
  <si>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</si>
  <si>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</si>
  <si>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</si>
  <si>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</si>
  <si>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</si>
  <si>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</si>
  <si>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</si>
  <si>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</si>
  <si>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</si>
  <si>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</si>
  <si>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</si>
  <si>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</si>
  <si>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</si>
  <si>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</si>
  <si>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</si>
  <si>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</si>
  <si>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</si>
  <si>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</si>
  <si>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</si>
  <si>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</si>
  <si>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</si>
  <si>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</si>
  <si>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</si>
  <si>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</si>
  <si>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</si>
  <si>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</si>
  <si>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</si>
  <si>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</si>
  <si>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</si>
  <si>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</si>
  <si>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</si>
  <si>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</si>
  <si>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</si>
  <si>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</si>
  <si>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</si>
  <si>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</si>
  <si>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</si>
  <si>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</si>
  <si>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</si>
  <si>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</si>
  <si>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</si>
  <si>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</si>
  <si>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</si>
  <si>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</si>
  <si>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</si>
  <si>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</si>
  <si>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</si>
  <si>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</si>
  <si>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</si>
  <si>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</si>
  <si>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</si>
  <si>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</si>
  <si>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</si>
  <si>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</si>
  <si>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</si>
  <si>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</si>
  <si>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</si>
  <si>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</si>
  <si>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</si>
  <si>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</si>
  <si>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</si>
  <si>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</si>
  <si>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</si>
  <si>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</si>
  <si>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</si>
  <si>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</si>
  <si>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</si>
  <si>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</si>
  <si>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</si>
  <si>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</si>
  <si>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</si>
  <si>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</si>
  <si>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</si>
  <si>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</si>
  <si>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</si>
  <si>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</si>
  <si>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</si>
  <si>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</si>
  <si>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</si>
  <si>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</si>
  <si>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</si>
  <si>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</si>
  <si>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</si>
  <si>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</si>
  <si>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</si>
  <si>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</si>
  <si>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</si>
  <si>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</si>
  <si>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</si>
  <si>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</si>
  <si>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</si>
  <si>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</si>
  <si>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</si>
  <si>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</si>
  <si>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</si>
  <si>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</si>
  <si>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</si>
  <si>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</si>
  <si>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</si>
  <si>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</si>
  <si>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</si>
  <si>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</si>
  <si>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</si>
  <si>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</si>
  <si>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</si>
  <si>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</si>
  <si>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</si>
  <si>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</si>
  <si>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</si>
  <si>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</si>
  <si>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</si>
  <si>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</si>
  <si>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</si>
  <si>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</si>
  <si>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</si>
  <si>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</si>
  <si>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</si>
  <si>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</si>
  <si>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</si>
  <si>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</si>
  <si>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</si>
  <si>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</si>
  <si>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</si>
  <si>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</si>
  <si>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</si>
  <si>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</si>
  <si>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</si>
  <si>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</si>
  <si>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</si>
  <si>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</si>
  <si>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</si>
  <si>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</si>
  <si>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</si>
  <si>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</si>
  <si>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</si>
  <si>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</si>
  <si>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</si>
  <si>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</si>
  <si>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</si>
  <si>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</si>
  <si>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</si>
  <si>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</si>
  <si>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</si>
  <si>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</si>
  <si>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</si>
  <si>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</si>
  <si>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</si>
  <si>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</si>
  <si>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</si>
  <si>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</si>
  <si>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</si>
  <si>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</si>
  <si>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</si>
  <si>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</si>
  <si>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</si>
  <si>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</si>
  <si>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</si>
  <si>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</si>
  <si>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</si>
  <si>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</si>
  <si>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</si>
  <si>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</si>
  <si>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</si>
  <si>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</si>
  <si>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</si>
  <si>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</si>
  <si>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</si>
  <si>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</si>
  <si>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</si>
  <si>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</si>
  <si>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</si>
  <si>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</si>
  <si>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</si>
  <si>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</si>
  <si>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</si>
  <si>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</si>
  <si>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</si>
  <si>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</si>
  <si>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</si>
  <si>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</si>
  <si>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</si>
  <si>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</si>
  <si>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</si>
  <si>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</si>
  <si>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</si>
  <si>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</si>
  <si>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</si>
  <si>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</si>
  <si>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</si>
  <si>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</si>
  <si>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</si>
  <si>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</si>
  <si>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</si>
  <si>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</si>
  <si>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</si>
  <si>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</si>
  <si>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</si>
  <si>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</si>
  <si>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</si>
  <si>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</si>
  <si>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</si>
  <si>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</si>
  <si>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</si>
  <si>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</si>
  <si>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</si>
  <si>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</si>
  <si>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</si>
  <si>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</si>
  <si>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</si>
  <si>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</si>
  <si>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</si>
  <si>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</si>
  <si>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</si>
  <si>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</si>
  <si>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</si>
  <si>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</si>
  <si>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</si>
  <si>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</si>
  <si>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</si>
  <si>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</si>
  <si>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</si>
  <si>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</si>
  <si>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</si>
  <si>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</si>
  <si>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</si>
  <si>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</si>
  <si>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</si>
  <si>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</si>
  <si>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</si>
  <si>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</si>
  <si>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</si>
  <si>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</si>
  <si>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</si>
  <si>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</si>
  <si>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</si>
  <si>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</si>
  <si>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</si>
  <si>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</si>
  <si>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</si>
  <si>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</si>
  <si>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</si>
  <si>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</si>
  <si>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</si>
  <si>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</si>
  <si>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</si>
  <si>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</si>
  <si>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</si>
  <si>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</si>
  <si>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</si>
  <si>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</si>
  <si>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</si>
  <si>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</si>
  <si>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</si>
  <si>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</si>
  <si>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</si>
  <si>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</si>
  <si>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</si>
  <si>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</si>
  <si>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</si>
  <si>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</si>
  <si>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</si>
  <si>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</si>
  <si>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</si>
  <si>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</si>
  <si>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</si>
  <si>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</si>
  <si>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</si>
  <si>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</si>
  <si>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</si>
  <si>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</si>
  <si>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</si>
  <si>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</si>
  <si>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</si>
  <si>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</si>
  <si>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</si>
  <si>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</si>
  <si>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</si>
  <si>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</si>
  <si>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</si>
  <si>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</si>
  <si>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</si>
  <si>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</si>
  <si>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</si>
  <si>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</si>
  <si>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</si>
  <si>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</si>
  <si>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</si>
  <si>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</si>
  <si>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</si>
  <si>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</si>
  <si>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</si>
  <si>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</si>
  <si>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</si>
  <si>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</si>
  <si>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</si>
  <si>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</si>
  <si>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</si>
  <si>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</si>
  <si>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</si>
  <si>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</si>
  <si>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</si>
  <si>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</si>
  <si>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</si>
  <si>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</si>
  <si>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</si>
  <si>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</si>
  <si>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</si>
  <si>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</si>
  <si>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</si>
  <si>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</si>
  <si>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</si>
  <si>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</si>
  <si>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</si>
  <si>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</si>
  <si>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</si>
  <si>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</si>
  <si>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</si>
  <si>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</si>
  <si>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</si>
  <si>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</si>
  <si>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</si>
  <si>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</si>
  <si>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</si>
  <si>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</si>
  <si>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</si>
  <si>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</si>
  <si>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</si>
  <si>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</si>
  <si>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</si>
  <si>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</si>
  <si>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</si>
  <si>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</si>
  <si>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</si>
  <si>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</si>
  <si>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</si>
  <si>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</si>
  <si>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</si>
  <si>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</si>
  <si>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</si>
  <si>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</si>
  <si>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</si>
  <si>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</si>
  <si>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</si>
  <si>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</si>
  <si>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</si>
  <si>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</si>
  <si>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</si>
  <si>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</si>
  <si>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</si>
  <si>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</si>
  <si>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</si>
  <si>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</si>
  <si>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</si>
  <si>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</si>
  <si>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</si>
  <si>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</si>
  <si>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</si>
  <si>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</si>
  <si>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</si>
  <si>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</si>
  <si>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</si>
  <si>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</si>
  <si>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</si>
  <si>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</si>
  <si>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</si>
  <si>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</si>
  <si>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</si>
  <si>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</si>
  <si>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</si>
  <si>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</si>
  <si>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</si>
  <si>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</si>
  <si>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</si>
  <si>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</si>
  <si>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</si>
  <si>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</si>
  <si>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</si>
  <si>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</si>
  <si>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</si>
  <si>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</si>
  <si>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</si>
  <si>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</si>
  <si>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</si>
  <si>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</si>
  <si>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</si>
  <si>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</si>
  <si>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</si>
  <si>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</si>
  <si>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</si>
  <si>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</si>
  <si>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</si>
  <si>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</si>
  <si>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</si>
  <si>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</si>
  <si>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</si>
  <si>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</si>
  <si>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</si>
  <si>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</si>
  <si>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</si>
  <si>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</si>
  <si>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</si>
  <si>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</si>
  <si>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</si>
  <si>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</si>
  <si>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</si>
  <si>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</si>
  <si>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</si>
  <si>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</si>
  <si>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</si>
  <si>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</si>
  <si>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</si>
  <si>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</si>
  <si>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</si>
  <si>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</si>
  <si>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</si>
  <si>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</si>
  <si>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</si>
  <si>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</si>
  <si>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</si>
  <si>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</si>
  <si>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</si>
  <si>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</si>
  <si>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</si>
  <si>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</si>
  <si>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</si>
  <si>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</si>
  <si>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</si>
  <si>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</si>
  <si>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</si>
  <si>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</si>
  <si>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</si>
  <si>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</si>
  <si>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</si>
  <si>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</si>
  <si>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</si>
  <si>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</si>
  <si>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</si>
  <si>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</si>
  <si>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</si>
  <si>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</si>
  <si>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</si>
  <si>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</si>
  <si>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</si>
  <si>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</si>
  <si>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</si>
  <si>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</si>
  <si>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</si>
  <si>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</si>
  <si>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</si>
  <si>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</si>
  <si>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</si>
  <si>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</si>
  <si>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</si>
  <si>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</si>
  <si>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</si>
  <si>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</si>
  <si>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</si>
  <si>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</si>
  <si>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</si>
  <si>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</si>
  <si>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</si>
  <si>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</si>
  <si>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</si>
  <si>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</si>
  <si>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</si>
  <si>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</si>
  <si>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</si>
  <si>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</si>
  <si>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</si>
  <si>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</si>
  <si>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</si>
  <si>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</si>
  <si>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</si>
  <si>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</si>
  <si>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</si>
  <si>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</si>
  <si>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</si>
  <si>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</si>
  <si>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</si>
  <si>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</si>
  <si>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</si>
  <si>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</si>
  <si>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</si>
  <si>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</si>
  <si>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</si>
  <si>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</si>
  <si>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</si>
  <si>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</si>
  <si>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</si>
  <si>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</si>
  <si>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</si>
  <si>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</si>
  <si>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</si>
  <si>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</si>
  <si>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</si>
  <si>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</si>
  <si>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</si>
  <si>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</si>
  <si>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</si>
  <si>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</si>
  <si>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</si>
  <si>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</si>
  <si>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</si>
  <si>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</si>
  <si>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</si>
  <si>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</si>
  <si>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</si>
  <si>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</si>
  <si>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</si>
  <si>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</si>
  <si>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</si>
  <si>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</si>
  <si>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</si>
  <si>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</si>
  <si>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</si>
  <si>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</si>
  <si>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</si>
  <si>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</si>
  <si>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</si>
  <si>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</si>
  <si>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</si>
  <si>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</si>
  <si>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</si>
  <si>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</si>
  <si>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</si>
  <si>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</si>
  <si>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</si>
  <si>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</si>
  <si>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</si>
  <si>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</si>
  <si>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</si>
  <si>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</si>
  <si>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</si>
  <si>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</si>
  <si>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</si>
  <si>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</si>
  <si>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</si>
  <si>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</si>
  <si>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</si>
  <si>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</si>
  <si>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</si>
  <si>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</si>
  <si>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</si>
  <si>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</si>
  <si>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</si>
  <si>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</si>
  <si>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</si>
  <si>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</si>
  <si>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</si>
  <si>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</si>
  <si>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</si>
  <si>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</si>
  <si>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</si>
  <si>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</si>
  <si>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</si>
  <si>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</si>
  <si>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</si>
  <si>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</si>
  <si>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</si>
  <si>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</si>
  <si>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</si>
  <si>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</si>
  <si>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</si>
  <si>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</si>
  <si>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</si>
  <si>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</si>
  <si>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</si>
  <si>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</si>
  <si>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</si>
  <si>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</si>
  <si>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</si>
  <si>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</si>
  <si>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</si>
  <si>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</si>
  <si>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</si>
  <si>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</si>
  <si>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</si>
  <si>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</si>
  <si>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</si>
  <si>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</si>
  <si>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</si>
  <si>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</si>
  <si>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</si>
  <si>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</si>
  <si>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</si>
  <si>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</si>
  <si>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</si>
  <si>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</si>
  <si>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</si>
  <si>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</si>
  <si>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</si>
  <si>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</si>
  <si>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</si>
  <si>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</si>
  <si>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</si>
  <si>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</si>
  <si>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</si>
  <si>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</si>
  <si>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</si>
  <si>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</si>
  <si>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</si>
  <si>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</si>
  <si>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</si>
  <si>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</si>
  <si>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</si>
  <si>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</si>
  <si>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</si>
  <si>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</si>
  <si>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</si>
  <si>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</si>
  <si>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</si>
  <si>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</si>
  <si>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</si>
  <si>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</si>
  <si>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</si>
  <si>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</si>
  <si>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</si>
  <si>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</si>
  <si>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</si>
  <si>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</si>
  <si>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</si>
  <si>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</si>
  <si>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</si>
  <si>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</si>
  <si>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</si>
  <si>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</si>
  <si>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</si>
  <si>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</si>
  <si>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</si>
  <si>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</si>
  <si>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</si>
  <si>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</si>
  <si>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</si>
  <si>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</si>
  <si>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</si>
  <si>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</si>
  <si>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</si>
  <si>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</si>
  <si>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</si>
  <si>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</si>
  <si>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</si>
  <si>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</si>
  <si>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</si>
  <si>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</si>
  <si>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</si>
  <si>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</si>
  <si>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</si>
  <si>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</si>
  <si>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</si>
  <si>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</si>
  <si>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</si>
  <si>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</si>
  <si>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</si>
  <si>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</si>
  <si>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</si>
  <si>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</si>
  <si>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</si>
  <si>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</si>
  <si>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</si>
  <si>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</si>
  <si>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</si>
  <si>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</si>
  <si>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</si>
  <si>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</si>
  <si>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</si>
  <si>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</si>
  <si>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</si>
  <si>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</si>
  <si>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</si>
  <si>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</si>
  <si>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</si>
  <si>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</si>
  <si>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</si>
  <si>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</si>
  <si>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</si>
  <si>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</si>
  <si>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</si>
  <si>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</si>
  <si>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</si>
  <si>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</si>
  <si>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</si>
  <si>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</si>
  <si>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</si>
  <si>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</si>
  <si>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</si>
  <si>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</si>
  <si>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</si>
  <si>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</si>
  <si>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</si>
  <si>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</si>
  <si>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</si>
  <si>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</si>
  <si>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</si>
  <si>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</si>
  <si>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</si>
  <si>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</si>
  <si>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</si>
  <si>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</si>
  <si>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</si>
  <si>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</si>
  <si>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</si>
  <si>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</si>
  <si>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</si>
  <si>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</si>
  <si>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</si>
  <si>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</si>
  <si>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</si>
  <si>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</si>
  <si>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</si>
  <si>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</si>
  <si>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</si>
  <si>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</si>
  <si>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</si>
  <si>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</si>
  <si>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</si>
  <si>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</si>
  <si>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</si>
  <si>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</si>
  <si>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</si>
  <si>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</si>
  <si>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</si>
  <si>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</si>
  <si>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</si>
  <si>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</si>
  <si>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</si>
  <si>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</si>
  <si>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</si>
  <si>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</si>
  <si>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</si>
  <si>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</si>
  <si>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</si>
  <si>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</si>
  <si>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</si>
  <si>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</si>
  <si>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</si>
  <si>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</si>
  <si>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</si>
  <si>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</si>
  <si>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</si>
  <si>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</si>
  <si>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</si>
  <si>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</si>
  <si>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</si>
  <si>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</si>
  <si>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</si>
  <si>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</si>
  <si>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</si>
  <si>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</si>
  <si>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</si>
  <si>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</si>
  <si>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</si>
  <si>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</si>
  <si>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</si>
  <si>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</si>
  <si>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</si>
  <si>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</si>
  <si>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</si>
  <si>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</si>
  <si>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</si>
  <si>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</si>
  <si>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</si>
  <si>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</si>
  <si>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</si>
  <si>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</si>
  <si>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</si>
  <si>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</si>
  <si>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</si>
  <si>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</si>
  <si>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</si>
  <si>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</si>
  <si>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</si>
  <si>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</si>
  <si>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</si>
  <si>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</si>
  <si>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</si>
  <si>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</si>
  <si>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</si>
  <si>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</si>
  <si>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</si>
  <si>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</si>
  <si>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</si>
  <si>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</si>
  <si>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</si>
  <si>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</si>
  <si>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</si>
  <si>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</si>
  <si>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</si>
  <si>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</si>
  <si>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</si>
  <si>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</si>
  <si>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</si>
  <si>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</si>
  <si>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</si>
  <si>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</si>
  <si>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</si>
  <si>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</si>
  <si>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</si>
  <si>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</si>
  <si>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</si>
  <si>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</si>
  <si>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</si>
  <si>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</si>
  <si>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</si>
  <si>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</si>
  <si>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</si>
  <si>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</si>
  <si>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</si>
  <si>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</si>
  <si>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</si>
  <si>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</si>
  <si>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</si>
  <si>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</si>
  <si>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</si>
  <si>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</si>
  <si>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</si>
  <si>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</si>
  <si>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</si>
  <si>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</si>
  <si>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</si>
  <si>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</si>
  <si>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</si>
  <si>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</si>
  <si>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</si>
  <si>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</si>
  <si>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</si>
  <si>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</si>
  <si>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</si>
  <si>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</si>
  <si>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</si>
  <si>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</si>
  <si>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</si>
  <si>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</si>
  <si>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</si>
  <si>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</si>
  <si>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</si>
  <si>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</si>
  <si>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</si>
  <si>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</si>
  <si>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</si>
  <si>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</si>
  <si>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</si>
  <si>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</si>
  <si>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</si>
  <si>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</si>
  <si>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</si>
  <si>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</si>
  <si>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</si>
  <si>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</si>
  <si>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</si>
  <si>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</si>
  <si>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</si>
  <si>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</si>
  <si>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</si>
  <si>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</si>
  <si>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</si>
  <si>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</si>
  <si>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</si>
  <si>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</si>
  <si>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</si>
  <si>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</si>
  <si>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</si>
  <si>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</si>
  <si>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</si>
  <si>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</si>
  <si>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</si>
  <si>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</si>
  <si>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</si>
  <si>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</si>
  <si>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</si>
  <si>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</si>
  <si>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</si>
  <si>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</si>
  <si>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</si>
  <si>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</si>
  <si>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</si>
  <si>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</si>
  <si>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</si>
  <si>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</si>
  <si>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</si>
  <si>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</si>
  <si>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</si>
  <si>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</si>
  <si>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</si>
  <si>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</si>
  <si>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</si>
  <si>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</si>
  <si>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</si>
  <si>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</si>
  <si>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</si>
  <si>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</si>
  <si>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</si>
  <si>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</si>
  <si>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</si>
  <si>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</si>
  <si>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</si>
  <si>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</si>
  <si>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</si>
  <si>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</si>
  <si>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</si>
  <si>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</si>
  <si>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</si>
  <si>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</si>
  <si>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</si>
  <si>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</si>
  <si>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</si>
  <si>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</si>
  <si>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</si>
  <si>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</si>
  <si>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</si>
  <si>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</si>
  <si>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</si>
  <si>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</si>
  <si>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</si>
  <si>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</si>
  <si>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</si>
  <si>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</si>
  <si>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</si>
  <si>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</si>
  <si>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</si>
  <si>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</si>
  <si>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</si>
  <si>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</si>
  <si>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</si>
  <si>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</si>
  <si>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</si>
  <si>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</si>
  <si>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</si>
  <si>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</si>
  <si>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</si>
  <si>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</si>
  <si>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</si>
  <si>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</si>
  <si>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</si>
  <si>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</si>
  <si>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</si>
  <si>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</si>
  <si>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</si>
  <si>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</si>
  <si>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</si>
  <si>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</si>
  <si>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</si>
  <si>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</si>
  <si>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</si>
  <si>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</si>
  <si>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</si>
  <si>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</si>
  <si>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</si>
  <si>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</si>
  <si>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</si>
  <si>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</si>
  <si>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</si>
  <si>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</si>
  <si>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</si>
  <si>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</si>
  <si>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</si>
  <si>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</si>
  <si>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</si>
  <si>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</si>
  <si>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</si>
  <si>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</si>
  <si>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</si>
  <si>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</si>
  <si>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</si>
  <si>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</si>
  <si>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</si>
  <si>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</si>
  <si>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</si>
  <si>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</si>
  <si>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</si>
  <si>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</si>
  <si>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</si>
  <si>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</si>
  <si>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</si>
  <si>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</si>
  <si>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</si>
  <si>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</si>
  <si>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</si>
  <si>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</si>
  <si>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</si>
  <si>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</si>
  <si>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</si>
  <si>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</si>
  <si>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</si>
  <si>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</si>
  <si>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</si>
  <si>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</si>
  <si>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</si>
  <si>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</si>
  <si>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</si>
  <si>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</si>
  <si>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</si>
  <si>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</si>
  <si>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</si>
  <si>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</si>
  <si>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</si>
  <si>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</si>
  <si>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</si>
  <si>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</si>
  <si>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</si>
  <si>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</si>
  <si>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</si>
  <si>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</si>
  <si>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</si>
  <si>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</si>
  <si>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</si>
  <si>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</si>
  <si>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</si>
  <si>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</si>
  <si>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</si>
  <si>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</si>
  <si>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</si>
  <si>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</si>
  <si>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</si>
  <si>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</si>
  <si>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</si>
  <si>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</si>
  <si>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</si>
  <si>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</si>
  <si>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</si>
  <si>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</si>
  <si>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</si>
  <si>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</si>
  <si>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</si>
  <si>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</si>
  <si>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</si>
  <si>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</si>
  <si>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</si>
  <si>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</si>
  <si>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</si>
  <si>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</si>
  <si>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</si>
  <si>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</si>
  <si>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</si>
  <si>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</si>
  <si>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</si>
  <si>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</si>
  <si>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</si>
  <si>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</si>
  <si>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</si>
  <si>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</si>
  <si>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</si>
  <si>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</si>
  <si>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</si>
  <si>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</si>
  <si>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</si>
  <si>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</si>
  <si>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</si>
  <si>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</si>
  <si>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</si>
  <si>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</si>
  <si>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</si>
  <si>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</si>
  <si>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</si>
  <si>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</si>
  <si>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</si>
  <si>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</si>
  <si>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</si>
  <si>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</si>
  <si>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</si>
  <si>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</si>
  <si>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</si>
  <si>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</si>
  <si>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</si>
  <si>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</si>
  <si>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</si>
  <si>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</si>
  <si>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</si>
  <si>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</si>
  <si>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</si>
  <si>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</si>
  <si>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</si>
  <si>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</si>
  <si>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</si>
  <si>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</si>
  <si>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</si>
  <si>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</si>
  <si>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</si>
  <si>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</si>
  <si>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</si>
  <si>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</si>
  <si>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</si>
  <si>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</si>
  <si>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</si>
  <si>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</si>
  <si>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</si>
  <si>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</si>
  <si>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</si>
  <si>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</si>
  <si>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</si>
  <si>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</si>
  <si>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</si>
  <si>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</si>
  <si>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</si>
  <si>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</si>
  <si>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</si>
  <si>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</si>
  <si>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</si>
  <si>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</si>
  <si>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</si>
  <si>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</si>
  <si>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</si>
  <si>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</si>
  <si>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</si>
  <si>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</si>
  <si>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</si>
  <si>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</si>
  <si>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</si>
  <si>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</si>
  <si>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</si>
  <si>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</si>
  <si>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</si>
  <si>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</si>
  <si>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</si>
  <si>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</si>
  <si>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</si>
  <si>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</si>
  <si>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</si>
  <si>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</si>
  <si>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</si>
  <si>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</si>
  <si>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</si>
  <si>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</si>
  <si>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</si>
  <si>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</si>
  <si>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</si>
  <si>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</si>
  <si>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</si>
  <si>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</si>
  <si>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</si>
  <si>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</si>
  <si>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</si>
  <si>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</si>
  <si>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</si>
  <si>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</si>
  <si>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</si>
  <si>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</si>
  <si>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</si>
  <si>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</si>
  <si>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</si>
  <si>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</si>
  <si>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</si>
  <si>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</si>
  <si>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</si>
  <si>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</si>
  <si>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</si>
  <si>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</si>
  <si>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</si>
  <si>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</si>
  <si>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</si>
  <si>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</si>
  <si>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</si>
  <si>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</si>
  <si>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</si>
  <si>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</si>
  <si>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</si>
  <si>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</si>
  <si>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</si>
  <si>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</si>
  <si>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</si>
  <si>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</si>
  <si>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</si>
  <si>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</si>
  <si>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</si>
  <si>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</si>
  <si>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</si>
  <si>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</si>
  <si>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</si>
  <si>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</si>
  <si>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</si>
  <si>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</si>
  <si>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</si>
  <si>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</si>
  <si>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</si>
  <si>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</si>
  <si>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</si>
  <si>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</si>
  <si>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</si>
  <si>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</si>
  <si>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</si>
  <si>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</si>
  <si>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</si>
  <si>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</si>
  <si>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</si>
  <si>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</si>
  <si>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</si>
  <si>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</si>
  <si>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</si>
  <si>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</si>
  <si>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</si>
  <si>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</si>
  <si>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</si>
  <si>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</si>
  <si>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</si>
  <si>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</si>
  <si>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</si>
  <si>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</si>
  <si>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</si>
  <si>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</si>
  <si>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</si>
  <si>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</si>
  <si>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</si>
  <si>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</si>
  <si>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</si>
  <si>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</si>
  <si>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</si>
  <si>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</si>
  <si>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</si>
  <si>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</si>
  <si>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</si>
  <si>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</si>
  <si>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</si>
  <si>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</si>
  <si>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</si>
  <si>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</si>
  <si>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</si>
  <si>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</si>
  <si>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</si>
  <si>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</si>
  <si>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</si>
  <si>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</si>
  <si>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</si>
  <si>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</si>
  <si>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</si>
  <si>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</si>
  <si>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</si>
  <si>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</si>
  <si>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</si>
  <si>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</si>
  <si>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</si>
  <si>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</si>
  <si>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</si>
  <si>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</si>
  <si>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</si>
  <si>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</si>
  <si>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</si>
  <si>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</si>
  <si>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</si>
  <si>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</si>
  <si>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</si>
  <si>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</si>
  <si>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</si>
  <si>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</si>
  <si>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</si>
  <si>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</si>
  <si>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</si>
  <si>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</si>
  <si>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</si>
  <si>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</si>
  <si>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</si>
  <si>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</si>
  <si>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</si>
  <si>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</si>
  <si>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</si>
  <si>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</si>
  <si>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</si>
  <si>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</si>
  <si>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</si>
  <si>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</si>
  <si>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</si>
  <si>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</si>
  <si>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</si>
  <si>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</si>
  <si>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</si>
  <si>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</si>
  <si>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</si>
  <si>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</si>
  <si>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</si>
  <si>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</si>
  <si>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</si>
  <si>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</si>
  <si>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</si>
  <si>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</si>
  <si>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</si>
  <si>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</si>
  <si>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</si>
  <si>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</si>
  <si>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</si>
  <si>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</si>
  <si>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</si>
  <si>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</si>
  <si>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</si>
  <si>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</si>
  <si>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</si>
  <si>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</si>
  <si>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</si>
  <si>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</si>
  <si>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</si>
  <si>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</si>
  <si>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</si>
  <si>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</si>
  <si>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</si>
  <si>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</si>
  <si>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</si>
  <si>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</si>
  <si>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</si>
  <si>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</si>
  <si>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</si>
  <si>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</si>
  <si>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</si>
  <si>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</si>
  <si>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</si>
  <si>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</si>
  <si>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</si>
  <si>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</si>
  <si>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</si>
  <si>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</si>
  <si>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</si>
  <si>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</si>
  <si>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</si>
  <si>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</si>
  <si>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</si>
  <si>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</si>
  <si>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</si>
  <si>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</si>
  <si>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</si>
  <si>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</si>
  <si>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</si>
  <si>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</si>
  <si>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</si>
  <si>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</si>
  <si>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</si>
  <si>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</si>
  <si>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</si>
  <si>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</si>
  <si>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</si>
  <si>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</si>
  <si>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</si>
  <si>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</si>
  <si>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</si>
  <si>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</si>
  <si>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</si>
  <si>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</si>
  <si>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</si>
  <si>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</si>
  <si>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</si>
  <si>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</si>
  <si>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</si>
  <si>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</si>
  <si>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</si>
  <si>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</si>
  <si>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</si>
  <si>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</si>
  <si>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</si>
  <si>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</si>
  <si>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</si>
  <si>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</si>
  <si>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</si>
  <si>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</si>
  <si>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</si>
  <si>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</si>
  <si>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</si>
  <si>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</si>
  <si>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</si>
  <si>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</si>
  <si>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</si>
  <si>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</si>
  <si>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</si>
  <si>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</si>
  <si>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</si>
  <si>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</si>
  <si>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</si>
  <si>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</si>
  <si>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</si>
  <si>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</si>
  <si>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</si>
  <si>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</si>
  <si>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</si>
  <si>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</si>
  <si>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</si>
  <si>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</si>
  <si>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</si>
  <si>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</si>
  <si>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</si>
  <si>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</si>
  <si>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</si>
  <si>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</si>
  <si>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</si>
  <si>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</si>
  <si>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</si>
  <si>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</si>
  <si>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</si>
  <si>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</si>
  <si>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</si>
  <si>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</si>
  <si>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</si>
  <si>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</si>
  <si>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</si>
  <si>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</si>
  <si>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</si>
  <si>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</si>
  <si>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</si>
  <si>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</si>
  <si>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</si>
  <si>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</si>
  <si>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</si>
  <si>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</si>
  <si>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</si>
  <si>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</si>
  <si>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</si>
  <si>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</si>
  <si>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</si>
  <si>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</si>
  <si>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</si>
  <si>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</si>
  <si>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</si>
  <si>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</si>
  <si>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</si>
  <si>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</si>
  <si>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</si>
  <si>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</si>
  <si>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</si>
  <si>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</si>
  <si>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</si>
  <si>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</si>
  <si>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</si>
  <si>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</si>
  <si>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</si>
  <si>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</si>
  <si>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</si>
  <si>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</si>
  <si>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</si>
  <si>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</si>
  <si>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</si>
  <si>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</si>
  <si>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</si>
  <si>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</si>
  <si>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</si>
  <si>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</si>
  <si>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</si>
  <si>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</si>
  <si>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</si>
  <si>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</si>
  <si>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</si>
  <si>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</si>
  <si>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</si>
  <si>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</si>
  <si>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</si>
  <si>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</si>
  <si>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</si>
  <si>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</si>
  <si>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</si>
  <si>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</si>
  <si>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</si>
  <si>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</si>
  <si>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</si>
  <si>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</si>
  <si>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</si>
  <si>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</si>
  <si>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</si>
  <si>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</si>
  <si>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</si>
  <si>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</si>
  <si>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</si>
  <si>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</si>
  <si>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</si>
  <si>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</si>
  <si>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</si>
  <si>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</si>
  <si>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</si>
  <si>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</si>
  <si>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</si>
  <si>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</si>
  <si>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</si>
  <si>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</si>
  <si>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</si>
  <si>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</si>
  <si>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</si>
  <si>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</si>
  <si>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</si>
  <si>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</si>
  <si>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</si>
  <si>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</si>
  <si>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</si>
  <si>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</si>
  <si>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</si>
  <si>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</si>
  <si>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</si>
  <si>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</si>
  <si>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</si>
  <si>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</si>
  <si>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</si>
  <si>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</si>
  <si>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</si>
  <si>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</si>
  <si>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</si>
  <si>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</si>
  <si>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</si>
  <si>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</si>
  <si>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</si>
  <si>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</si>
  <si>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</si>
  <si>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</si>
  <si>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</si>
  <si>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</si>
  <si>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</si>
  <si>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</si>
  <si>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</si>
  <si>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</si>
  <si>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</si>
  <si>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</si>
  <si>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</si>
  <si>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</si>
  <si>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</si>
  <si>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</si>
  <si>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</si>
  <si>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</si>
  <si>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</si>
  <si>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</si>
  <si>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</si>
  <si>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</si>
  <si>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</si>
  <si>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</si>
  <si>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</si>
  <si>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</si>
  <si>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</si>
  <si>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</si>
  <si>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</si>
  <si>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</si>
  <si>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</si>
  <si>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</si>
  <si>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</si>
  <si>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</si>
  <si>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</si>
  <si>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</si>
  <si>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</si>
  <si>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</si>
  <si>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</si>
  <si>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</si>
  <si>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</si>
  <si>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</si>
  <si>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</si>
  <si>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</si>
  <si>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</si>
  <si>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</si>
  <si>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</si>
  <si>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</si>
  <si>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</si>
  <si>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</si>
  <si>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</si>
  <si>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</si>
  <si>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</si>
  <si>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</si>
  <si>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</si>
  <si>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</si>
  <si>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</si>
  <si>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</si>
  <si>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</si>
  <si>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</si>
  <si>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</si>
  <si>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</si>
  <si>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</si>
  <si>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</si>
  <si>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</si>
  <si>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</si>
  <si>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</si>
  <si>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</si>
  <si>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</si>
  <si>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</si>
  <si>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</si>
  <si>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</si>
  <si>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</si>
  <si>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</si>
  <si>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</si>
  <si>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</si>
  <si>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</si>
  <si>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</si>
  <si>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</si>
  <si>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</si>
  <si>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</si>
  <si>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</si>
  <si>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</si>
  <si>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</si>
  <si>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</si>
  <si>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</si>
  <si>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</si>
  <si>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</si>
  <si>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</si>
  <si>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</si>
  <si>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</si>
  <si>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</si>
  <si>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</si>
  <si>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</si>
  <si>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</si>
  <si>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</si>
  <si>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</si>
  <si>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</si>
  <si>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</si>
  <si>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</si>
  <si>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</si>
  <si>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</si>
  <si>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</si>
  <si>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</si>
  <si>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</si>
  <si>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</si>
  <si>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</si>
  <si>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</si>
  <si>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</si>
  <si>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</si>
  <si>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</si>
  <si>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</si>
  <si>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</si>
  <si>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</si>
  <si>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</si>
  <si>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</si>
  <si>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</si>
  <si>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</si>
  <si>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</si>
  <si>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</si>
  <si>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</si>
  <si>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</si>
  <si>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</si>
  <si>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</si>
  <si>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</si>
  <si>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</si>
  <si>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</si>
  <si>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</si>
  <si>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</si>
  <si>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</si>
  <si>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</si>
  <si>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</si>
  <si>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</si>
  <si>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</si>
  <si>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</si>
  <si>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</si>
  <si>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</si>
  <si>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</si>
  <si>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</si>
  <si>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</si>
  <si>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</si>
  <si>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</si>
  <si>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</si>
  <si>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</si>
  <si>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</si>
  <si>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</si>
  <si>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</si>
  <si>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</si>
  <si>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</si>
  <si>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</si>
  <si>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</si>
  <si>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</si>
  <si>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</si>
  <si>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</si>
  <si>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</si>
  <si>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</si>
  <si>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</si>
  <si>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</si>
  <si>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</si>
  <si>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</si>
  <si>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</si>
  <si>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</si>
  <si>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</si>
  <si>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</si>
  <si>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</si>
  <si>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</si>
  <si>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</si>
  <si>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</si>
  <si>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</si>
  <si>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</si>
  <si>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</si>
  <si>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</si>
  <si>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</si>
  <si>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</si>
  <si>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</si>
  <si>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</si>
  <si>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</si>
  <si>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</si>
  <si>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</si>
  <si>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</si>
  <si>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</si>
  <si>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</si>
  <si>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</si>
  <si>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</si>
  <si>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</si>
  <si>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</si>
  <si>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</si>
  <si>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</si>
  <si>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</si>
  <si>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</si>
  <si>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</si>
  <si>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</si>
  <si>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</si>
  <si>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</si>
  <si>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</si>
  <si>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</si>
  <si>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</si>
  <si>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</si>
  <si>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</si>
  <si>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</si>
  <si>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</si>
  <si>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</si>
  <si>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</si>
  <si>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</si>
  <si>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</si>
  <si>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</si>
  <si>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</si>
  <si>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</si>
  <si>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</si>
  <si>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</si>
  <si>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</si>
  <si>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</si>
  <si>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</si>
  <si>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</si>
  <si>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</si>
  <si>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</si>
  <si>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</si>
  <si>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</si>
  <si>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</si>
  <si>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</si>
  <si>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</si>
  <si>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</si>
  <si>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</si>
  <si>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</si>
  <si>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</si>
  <si>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</si>
  <si>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</si>
  <si>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</si>
  <si>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</si>
  <si>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</si>
  <si>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</si>
  <si>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</si>
  <si>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</si>
  <si>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</si>
  <si>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</si>
  <si>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</si>
  <si>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</si>
  <si>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</si>
  <si>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</si>
  <si>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</si>
  <si>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</si>
  <si>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</si>
  <si>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</si>
  <si>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</si>
  <si>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</si>
  <si>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</si>
  <si>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</si>
  <si>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</si>
  <si>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</si>
  <si>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</si>
  <si>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</si>
  <si>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</si>
  <si>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</si>
  <si>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</si>
  <si>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</si>
  <si>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</si>
  <si>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</si>
  <si>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</si>
  <si>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</si>
  <si>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</si>
  <si>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</si>
  <si>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</si>
  <si>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</si>
  <si>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</si>
  <si>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</si>
  <si>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</si>
  <si>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</si>
  <si>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</si>
  <si>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</si>
  <si>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</si>
  <si>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</si>
  <si>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</si>
  <si>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</si>
  <si>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</si>
  <si>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</si>
  <si>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</si>
  <si>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</si>
  <si>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</si>
  <si>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</si>
  <si>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</si>
  <si>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</si>
  <si>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</si>
  <si>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</si>
  <si>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</si>
  <si>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</si>
  <si>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</si>
  <si>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</si>
  <si>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</si>
  <si>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</si>
  <si>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</si>
  <si>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</si>
  <si>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</si>
  <si>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</si>
  <si>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</si>
  <si>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</si>
  <si>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</si>
  <si>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</si>
  <si>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</si>
  <si>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</si>
  <si>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</si>
  <si>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</si>
  <si>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</si>
  <si>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</si>
  <si>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</si>
  <si>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</si>
  <si>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</si>
  <si>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</si>
  <si>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</si>
  <si>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</si>
  <si>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</si>
  <si>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</si>
  <si>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</si>
  <si>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</si>
  <si>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</si>
  <si>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</si>
  <si>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</si>
  <si>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</si>
  <si>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</si>
  <si>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</si>
  <si>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</si>
  <si>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</si>
  <si>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</si>
  <si>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</si>
  <si>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</si>
  <si>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</si>
  <si>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</si>
  <si>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</si>
  <si>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</si>
  <si>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</si>
  <si>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</si>
  <si>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</si>
  <si>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</si>
  <si>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</si>
  <si>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</si>
  <si>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</si>
  <si>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</si>
  <si>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</si>
  <si>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</si>
  <si>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</si>
  <si>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</si>
  <si>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</si>
  <si>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</si>
  <si>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</si>
  <si>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</si>
  <si>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</si>
  <si>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</si>
  <si>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</si>
  <si>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</si>
  <si>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</si>
  <si>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</si>
  <si>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</si>
  <si>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</si>
  <si>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</si>
  <si>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</si>
  <si>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</si>
  <si>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</si>
  <si>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</si>
  <si>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</si>
  <si>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</si>
  <si>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</si>
  <si>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</si>
  <si>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</si>
  <si>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</si>
  <si>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</si>
  <si>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</si>
  <si>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</si>
  <si>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</si>
  <si>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</si>
  <si>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</si>
  <si>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</si>
  <si>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</si>
  <si>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</si>
  <si>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</si>
  <si>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</si>
  <si>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</si>
  <si>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</si>
  <si>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</si>
  <si>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</si>
  <si>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</si>
  <si>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</si>
  <si>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</si>
  <si>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</si>
  <si>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</si>
  <si>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</si>
  <si>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</si>
  <si>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</si>
  <si>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</si>
  <si>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</si>
  <si>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</si>
  <si>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</si>
  <si>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</si>
  <si>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</si>
  <si>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</si>
  <si>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</si>
  <si>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</si>
  <si>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</si>
  <si>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</si>
  <si>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</si>
  <si>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</si>
  <si>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</si>
  <si>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</si>
  <si>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</si>
  <si>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</si>
  <si>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</si>
  <si>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</si>
  <si>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</si>
  <si>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</si>
  <si>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</si>
  <si>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</si>
  <si>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</si>
  <si>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</si>
  <si>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</si>
  <si>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</si>
  <si>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</si>
  <si>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</si>
  <si>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</si>
  <si>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</si>
  <si>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</si>
  <si>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</si>
  <si>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</si>
  <si>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</si>
  <si>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</si>
  <si>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</si>
  <si>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</si>
  <si>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</si>
  <si>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</si>
  <si>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</si>
  <si>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</si>
  <si>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</si>
  <si>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</si>
  <si>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</si>
  <si>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</si>
  <si>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</si>
  <si>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</si>
  <si>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</si>
  <si>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</si>
  <si>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</si>
  <si>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</si>
  <si>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</si>
  <si>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</si>
  <si>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</si>
  <si>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</si>
  <si>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</si>
  <si>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</si>
  <si>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</si>
  <si>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</si>
  <si>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</si>
  <si>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</si>
  <si>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</si>
  <si>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</si>
  <si>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</si>
  <si>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</si>
  <si>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</si>
  <si>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</si>
  <si>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</si>
  <si>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</si>
  <si>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</si>
  <si>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</si>
  <si>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</si>
  <si>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</si>
  <si>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</si>
  <si>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</si>
  <si>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</si>
  <si>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</si>
  <si>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</si>
  <si>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</si>
  <si>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</si>
  <si>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</si>
  <si>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</si>
  <si>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</si>
  <si>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</si>
  <si>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</si>
  <si>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</si>
  <si>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</si>
  <si>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</si>
  <si>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</si>
  <si>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</si>
  <si>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</si>
  <si>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</si>
  <si>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</si>
  <si>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</si>
  <si>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</si>
  <si>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</si>
  <si>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</si>
  <si>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</si>
  <si>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</si>
  <si>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</si>
  <si>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</si>
  <si>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</si>
  <si>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</si>
  <si>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</si>
  <si>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</si>
  <si>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</si>
  <si>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</si>
  <si>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</si>
  <si>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</si>
  <si>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</si>
  <si>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</si>
  <si>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</si>
  <si>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</si>
  <si>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</si>
  <si>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</si>
  <si>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</si>
  <si>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</si>
  <si>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</si>
  <si>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</si>
  <si>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</si>
  <si>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</si>
  <si>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</si>
  <si>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</si>
  <si>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</si>
  <si>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</si>
  <si>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</si>
  <si>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</si>
  <si>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</si>
  <si>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</si>
  <si>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</si>
  <si>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</si>
  <si>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</si>
  <si>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</si>
  <si>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</si>
  <si>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</si>
  <si>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</si>
  <si>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</si>
  <si>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</si>
  <si>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</si>
  <si>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</si>
  <si>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</si>
  <si>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</si>
  <si>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</si>
  <si>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</si>
  <si>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</si>
  <si>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</si>
  <si>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</si>
  <si>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</si>
  <si>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</si>
  <si>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</si>
  <si>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</si>
  <si>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</si>
  <si>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</si>
  <si>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</si>
  <si>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</si>
  <si>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</si>
  <si>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</si>
  <si>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</si>
  <si>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</si>
  <si>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</si>
  <si>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</si>
  <si>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</si>
  <si>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</si>
  <si>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</si>
  <si>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</si>
  <si>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</si>
  <si>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</si>
  <si>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</si>
  <si>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</si>
  <si>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</si>
  <si>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</si>
  <si>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</si>
  <si>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</si>
  <si>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</si>
  <si>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</si>
  <si>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</si>
  <si>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</si>
  <si>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</si>
  <si>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</si>
  <si>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</si>
  <si>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</si>
  <si>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</si>
  <si>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</si>
  <si>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</si>
  <si>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</si>
  <si>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</si>
  <si>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</si>
  <si>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</si>
  <si>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</si>
  <si>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</si>
  <si>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</si>
  <si>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</si>
  <si>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</si>
  <si>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</si>
  <si>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</si>
  <si>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</si>
  <si>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</si>
  <si>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</si>
  <si>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</si>
  <si>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</si>
  <si>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</si>
  <si>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</si>
  <si>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</si>
  <si>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</si>
  <si>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</si>
  <si>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</si>
  <si>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</si>
  <si>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</si>
  <si>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</si>
  <si>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</si>
  <si>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</si>
  <si>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</si>
  <si>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</si>
  <si>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</si>
  <si>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</si>
  <si>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</si>
  <si>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</si>
  <si>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</si>
  <si>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</si>
  <si>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</si>
  <si>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</si>
  <si>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</si>
  <si>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</si>
  <si>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</si>
  <si>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</si>
  <si>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</si>
  <si>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</si>
  <si>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</si>
  <si>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</si>
  <si>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</si>
  <si>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</si>
  <si>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</si>
  <si>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</si>
  <si>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</si>
  <si>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</si>
  <si>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</si>
  <si>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</si>
  <si>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</si>
  <si>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</si>
  <si>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</si>
  <si>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</si>
  <si>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</si>
  <si>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</si>
  <si>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</si>
  <si>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</si>
  <si>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</si>
  <si>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</si>
  <si>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</si>
  <si>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</si>
  <si>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</si>
  <si>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</si>
  <si>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</si>
  <si>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</si>
  <si>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</si>
  <si>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</si>
  <si>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</si>
  <si>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</si>
  <si>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</si>
  <si>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</si>
  <si>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</si>
  <si>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</si>
  <si>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</si>
  <si>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</si>
  <si>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</si>
  <si>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</si>
  <si>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</si>
  <si>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</si>
  <si>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</si>
  <si>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</si>
  <si>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</si>
  <si>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</si>
  <si>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</si>
  <si>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</si>
  <si>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</si>
  <si>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</si>
  <si>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</si>
  <si>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</si>
  <si>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</si>
  <si>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</si>
  <si>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</si>
  <si>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</si>
  <si>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</si>
  <si>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</si>
  <si>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</si>
  <si>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</si>
  <si>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</si>
  <si>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</si>
  <si>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</si>
  <si>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</si>
  <si>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</si>
  <si>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</si>
  <si>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</si>
  <si>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</si>
  <si>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</si>
  <si>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</si>
  <si>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</si>
  <si>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</si>
  <si>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</si>
  <si>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</si>
  <si>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</si>
  <si>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</si>
  <si>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</si>
  <si>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</si>
  <si>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</si>
  <si>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</si>
  <si>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</si>
  <si>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</si>
  <si>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</si>
  <si>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</si>
  <si>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</si>
  <si>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</si>
  <si>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</si>
  <si>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</si>
  <si>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</si>
  <si>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</si>
  <si>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</si>
  <si>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</si>
  <si>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</si>
  <si>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</si>
  <si>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</si>
  <si>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</si>
  <si>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</si>
  <si>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</si>
  <si>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</si>
  <si>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</si>
  <si>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</si>
  <si>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</si>
  <si>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</si>
  <si>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</si>
  <si>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</si>
  <si>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</si>
  <si>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</si>
  <si>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</si>
  <si>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</si>
  <si>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</si>
  <si>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</si>
  <si>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</si>
  <si>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</si>
  <si>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</si>
  <si>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</si>
  <si>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</si>
  <si>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</si>
  <si>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</si>
  <si>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</si>
  <si>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</si>
  <si>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</si>
  <si>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</si>
  <si>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</si>
  <si>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</si>
  <si>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</si>
  <si>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</si>
  <si>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</si>
  <si>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</si>
  <si>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</si>
  <si>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</si>
  <si>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</si>
  <si>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</si>
  <si>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</si>
  <si>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</si>
  <si>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</si>
  <si>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</si>
  <si>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</si>
  <si>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</si>
  <si>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</si>
  <si>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</si>
  <si>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</si>
  <si>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</si>
  <si>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</si>
  <si>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</si>
  <si>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</si>
  <si>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</si>
  <si>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</si>
  <si>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</si>
  <si>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</si>
  <si>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</si>
  <si>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</si>
  <si>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</si>
  <si>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</si>
  <si>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</si>
  <si>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</si>
  <si>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</si>
  <si>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</si>
  <si>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</si>
  <si>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</si>
  <si>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</si>
  <si>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</si>
  <si>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</si>
  <si>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</si>
  <si>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</si>
  <si>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</si>
  <si>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</si>
  <si>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</si>
  <si>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</si>
  <si>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</si>
  <si>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</si>
  <si>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</si>
  <si>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</si>
  <si>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</si>
  <si>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</si>
  <si>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</si>
  <si>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</si>
  <si>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</si>
  <si>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</si>
  <si>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</si>
  <si>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</si>
  <si>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</si>
  <si>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</si>
  <si>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</si>
  <si>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</si>
  <si>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</si>
  <si>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</si>
  <si>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</si>
  <si>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</si>
  <si>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</si>
  <si>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</si>
  <si>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</si>
  <si>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</si>
  <si>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</si>
  <si>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</si>
  <si>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</si>
  <si>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</si>
  <si>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</si>
  <si>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</si>
  <si>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</si>
  <si>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</si>
  <si>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</si>
  <si>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</si>
  <si>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</si>
  <si>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</si>
  <si>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</si>
  <si>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</si>
  <si>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</si>
  <si>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</si>
  <si>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</si>
  <si>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</si>
  <si>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</si>
  <si>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</si>
  <si>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</si>
  <si>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</si>
  <si>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</si>
  <si>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</si>
  <si>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</si>
  <si>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</si>
  <si>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</si>
  <si>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</si>
  <si>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</si>
  <si>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</si>
  <si>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</si>
  <si>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</si>
  <si>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</si>
  <si>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</si>
  <si>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</si>
  <si>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</si>
  <si>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</si>
  <si>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</si>
  <si>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</si>
  <si>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</si>
  <si>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</si>
  <si>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</si>
  <si>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</si>
  <si>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</si>
  <si>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</si>
  <si>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</si>
  <si>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</si>
  <si>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</si>
  <si>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</si>
  <si>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</si>
  <si>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</si>
  <si>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</si>
  <si>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</si>
  <si>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</si>
  <si>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</si>
  <si>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</si>
  <si>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</si>
  <si>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</si>
  <si>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</si>
  <si>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</si>
  <si>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</si>
  <si>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</si>
  <si>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</si>
  <si>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</si>
  <si>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</si>
  <si>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</si>
  <si>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</si>
  <si>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</si>
  <si>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</si>
  <si>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</si>
  <si>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</si>
  <si>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</si>
  <si>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</si>
  <si>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</si>
  <si>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</si>
  <si>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</si>
  <si>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</si>
  <si>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</si>
  <si>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</si>
  <si>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</si>
  <si>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</si>
  <si>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</si>
  <si>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</si>
  <si>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</si>
  <si>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</si>
  <si>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</si>
  <si>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</si>
  <si>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</si>
  <si>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</si>
  <si>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</si>
  <si>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</si>
  <si>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</si>
  <si>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</si>
  <si>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</si>
  <si>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</si>
  <si>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</si>
  <si>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</si>
  <si>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</si>
  <si>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</si>
  <si>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</si>
  <si>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</si>
  <si>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</si>
  <si>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</si>
  <si>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</si>
  <si>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</si>
  <si>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</si>
  <si>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</si>
  <si>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</si>
  <si>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</si>
  <si>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</si>
  <si>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</si>
  <si>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</si>
  <si>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</si>
  <si>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</si>
  <si>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</si>
  <si>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</si>
  <si>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</si>
  <si>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</si>
  <si>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</si>
  <si>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</si>
  <si>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</si>
  <si>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</si>
  <si>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</si>
  <si>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</si>
  <si>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</si>
  <si>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</si>
  <si>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</si>
  <si>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</si>
  <si>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</si>
  <si>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</si>
  <si>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</si>
  <si>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</si>
  <si>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</si>
  <si>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</si>
  <si>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</si>
  <si>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</si>
  <si>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</si>
  <si>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</si>
  <si>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</si>
  <si>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</si>
  <si>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</si>
  <si>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</si>
  <si>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</si>
  <si>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</si>
  <si>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</si>
  <si>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</si>
  <si>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</si>
  <si>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</si>
  <si>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</si>
  <si>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</si>
  <si>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</si>
  <si>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</si>
  <si>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</si>
  <si>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</si>
  <si>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</si>
  <si>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</si>
  <si>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</si>
  <si>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</si>
  <si>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</si>
  <si>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</si>
  <si>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</si>
  <si>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</si>
  <si>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</si>
  <si>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</si>
  <si>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</si>
  <si>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</si>
  <si>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</si>
  <si>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</si>
  <si>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</si>
  <si>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</si>
  <si>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</si>
  <si>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</si>
  <si>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</si>
  <si>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</si>
  <si>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</si>
  <si>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</si>
  <si>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</si>
  <si>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</si>
  <si>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</si>
  <si>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</si>
  <si>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</si>
  <si>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</si>
  <si>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</si>
  <si>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</si>
  <si>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</si>
  <si>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</si>
  <si>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</si>
  <si>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</si>
  <si>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</si>
  <si>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</si>
  <si>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</si>
  <si>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</si>
  <si>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</si>
  <si>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</si>
  <si>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</si>
  <si>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</si>
  <si>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</si>
  <si>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</si>
  <si>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</si>
  <si>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</si>
  <si>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</si>
  <si>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</si>
  <si>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</si>
  <si>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</si>
  <si>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</si>
  <si>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</si>
  <si>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</si>
  <si>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</si>
  <si>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</si>
  <si>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</si>
  <si>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</si>
  <si>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</si>
  <si>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</si>
  <si>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</si>
  <si>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</si>
  <si>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</si>
  <si>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</si>
  <si>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</si>
  <si>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</si>
  <si>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</si>
  <si>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</si>
  <si>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</si>
  <si>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</si>
  <si>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</si>
  <si>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</si>
  <si>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</si>
  <si>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</si>
  <si>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</si>
  <si>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</si>
  <si>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</si>
  <si>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</si>
  <si>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</si>
  <si>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</si>
  <si>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</si>
  <si>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</si>
  <si>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</si>
  <si>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</si>
  <si>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</si>
  <si>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</si>
  <si>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</si>
  <si>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</si>
  <si>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</si>
  <si>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</si>
  <si>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</si>
  <si>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</si>
  <si>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</si>
  <si>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</si>
  <si>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</si>
  <si>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</si>
  <si>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</si>
  <si>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</si>
  <si>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</si>
  <si>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</si>
  <si>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</si>
  <si>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</si>
  <si>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</si>
  <si>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</si>
  <si>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</si>
  <si>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</si>
  <si>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</si>
  <si>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</si>
  <si>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</si>
  <si>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</si>
  <si>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</si>
  <si>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</si>
  <si>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</si>
  <si>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</si>
  <si>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</si>
  <si>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</si>
  <si>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</si>
  <si>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</si>
  <si>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</si>
  <si>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</si>
  <si>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</si>
  <si>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</si>
  <si>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</si>
  <si>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</si>
  <si>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</si>
  <si>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</si>
  <si>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</si>
  <si>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</si>
  <si>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</si>
  <si>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</si>
  <si>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</si>
  <si>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</si>
  <si>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</si>
  <si>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</si>
  <si>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</si>
  <si>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</si>
  <si>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</si>
  <si>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</si>
  <si>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</si>
  <si>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</si>
  <si>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</si>
  <si>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</si>
  <si>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</si>
  <si>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</si>
  <si>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</si>
  <si>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</si>
  <si>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</si>
  <si>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</si>
  <si>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</si>
  <si>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</si>
  <si>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</si>
  <si>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</si>
  <si>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</si>
  <si>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</si>
  <si>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</si>
  <si>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</si>
  <si>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</si>
  <si>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</si>
  <si>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</si>
  <si>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</si>
  <si>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</si>
  <si>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</si>
  <si>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</si>
  <si>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</si>
  <si>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</si>
  <si>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</si>
  <si>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</si>
  <si>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</si>
  <si>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</si>
  <si>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</si>
  <si>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</si>
  <si>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</si>
  <si>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</si>
  <si>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</si>
  <si>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</si>
  <si>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</si>
  <si>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</si>
  <si>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</si>
  <si>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</si>
  <si>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</si>
  <si>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</si>
  <si>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</si>
  <si>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</si>
  <si>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</si>
  <si>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</si>
  <si>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</si>
  <si>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</si>
  <si>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</si>
  <si>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</si>
  <si>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</si>
  <si>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</si>
  <si>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</si>
  <si>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</si>
  <si>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</si>
  <si>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</si>
  <si>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</si>
  <si>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</si>
  <si>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</si>
  <si>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</si>
  <si>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</si>
  <si>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</si>
  <si>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</si>
  <si>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</si>
  <si>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</si>
  <si>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</si>
  <si>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</si>
  <si>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</si>
  <si>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</si>
  <si>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</si>
  <si>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</si>
  <si>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</si>
  <si>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</si>
  <si>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</si>
  <si>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</si>
  <si>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</si>
  <si>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</si>
  <si>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</si>
  <si>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</si>
  <si>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</si>
  <si>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</si>
  <si>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</si>
  <si>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</si>
  <si>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</si>
  <si>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</si>
  <si>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</si>
  <si>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</si>
  <si>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</si>
  <si>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</si>
  <si>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</si>
  <si>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</si>
  <si>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</si>
  <si>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</si>
  <si>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</si>
  <si>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</si>
  <si>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</si>
  <si>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</si>
  <si>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</si>
  <si>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</si>
  <si>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</si>
  <si>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</si>
  <si>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</si>
  <si>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</si>
  <si>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</si>
  <si>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</si>
  <si>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</si>
  <si>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</si>
  <si>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</si>
  <si>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</si>
  <si>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</si>
  <si>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</si>
  <si>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</si>
  <si>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</si>
  <si>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</si>
  <si>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</si>
  <si>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</si>
  <si>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</si>
  <si>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</si>
  <si>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</si>
  <si>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</si>
  <si>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</si>
  <si>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</si>
  <si>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</si>
  <si>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</si>
  <si>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</si>
  <si>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</si>
  <si>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</si>
  <si>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</si>
  <si>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</si>
  <si>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</si>
  <si>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</si>
  <si>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</si>
  <si>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</si>
  <si>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</si>
  <si>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</si>
  <si>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</si>
  <si>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</si>
  <si>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</si>
  <si>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</si>
  <si>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</si>
  <si>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PCM-20251122-00000774</t>
  </si>
  <si>
    <t>ETA 20 mins</t>
  </si>
  <si>
    <t>PCM-20251122-00000975</t>
  </si>
  <si>
    <t>ETA 90 mins</t>
  </si>
  <si>
    <t>No PCM</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</si>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</sst>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0" totalsRowShown="0" headerRowDxfId="31" dataDxfId="30" headerRowBorderDxfId="28" tableBorderDxfId="29">
  <autoFilter ref="A1:L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2" sqref="F12"/>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320.6921631944424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0.15915393518662313</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5.8517361110716593E-2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5.8517361110716593E-2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45983.640589120369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45983.640589120369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45983.640589120369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45983.640589120369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45983.640589120369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45983.640589120369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45983.640589120369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45983.640589120369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45983.640589120369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45983.640589120369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45983.640589120369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45983.640589120369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45983.640589120369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45983.640589120369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45983.640589120369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45983.640589120369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45983.640589120369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45983.640589120369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45983.640589120369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45983.640589120369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45983.640589120369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45983.640589120369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45983.640589120369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45983.640589120369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45983.640589120369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45983.640589120369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45983.640589120369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45983.640589120369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45983.640589120369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45983.640589120369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45983.640589120369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45983.640589120369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45983.640589120369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45983.640589120369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45983.640589120369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45983.640589120369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45983.640589120369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45983.640589120369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45983.640589120369</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45983.640589120369</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5A41636C-73C1-4AAC-9B14-F3ECAEDA0F58}"/>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158.64075115740707</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45983.640589120369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45983.640589120369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45983.640589120369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45983.640589120369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R2</v>
      </c>
      <c r="C8" s="18"/>
      <c r="D8" s="18" t="s">
        <v>21368</v>
      </c>
      <c r="E8" s="102"/>
      <c r="F8" s="103"/>
      <c r="G8" s="104">
        <f ca="1">IFERROR(NOW()-F8,"-")</f>
        <v>45983.640589120369</v>
      </c>
      <c r="H8" s="103"/>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45983.640589120369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45983.640589120369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45983.640589120369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45983.640589120369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45983.640589120369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45983.640589120369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45983.640589120369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45983.640589120369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45983.640589120369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45983.640589120369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45983.640589120369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45983.640589120369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45983.640589120369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45983.640589120369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45983.640589120369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45983.640589120369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45983.640589120369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45983.640589120369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45983.640589120369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45983.640589120369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45983.640589120369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45983.640589120369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45983.640589120369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45983.640589120369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45983.640589120369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45983.640589120369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45983.640589120369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45983.640589120369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45983.640589120369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45983.640589120369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45983.640589120369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45983.640589120369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45983.640589120369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45983.640589120369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45983.640589120369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45983.640589120369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45983.640589120369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45983.640589120369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45983.640589120369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45983.640589120369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45983.640589120369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45983.640589120369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45983.640589120369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45983.640589120369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45983.640589120369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45983.640589120369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45983.640589120369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45983.640589120369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45983.640589120369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45983.640589120369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45983.640589120369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45983.640589120369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45983.640589120369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45983.640589120369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45983.640589120369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45983.640589120369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45983.640589120369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45983.640589120369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45983.640589120369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45983.640589120369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45983.640589120369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45983.640589120369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45983.640589120369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45983.640589120369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45983.640589120369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45983.640589120369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45983.640589120369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45983.640589120369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45983.640589120369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45983.640589120369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45983.640589120369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45983.640589120369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45983.640589120369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45983.640589120369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45983.640589120369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45983.640589120369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45983.640589120369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45983.640589120369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45983.640589120369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45983.640589120369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45983.640589120369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45983.640589120369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45983.640589120369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45983.640589120369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45983.640589120369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45983.640589120369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45983.640589120369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45983.640589120369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45983.640589120369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45983.640589120369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45983.640589120369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45983.640589120369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45983.640589120369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45983.640589120369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45983.640589120369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45983.640589120369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45983.640589120369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45983.640589120369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45983.640589120369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45983.640589120369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45983.640589120369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45983.640589120369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45983.640589120369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45983.640589120369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45983.640589120369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45983.640589120369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45983.640589120369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45983.640589120369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45983.640589120369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45983.640589120369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45983.640589120369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45983.640589120369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45983.640589120369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45983.640589120369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45983.640589120369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45983.640589120369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45983.640589120369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45983.640589120369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45983.640589120369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45983.640589120369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45983.640589120369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45983.640589120369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45983.640589120369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45983.640589120369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45983.640589120369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45983.640589120369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45983.640589120369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45983.640589120369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45983.640589120369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45983.640589120369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45983.640589120369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45983.640589120369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45983.640589120369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45983.640589120369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45983.640589120369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45983.640589120369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45983.640589120369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45983.640589120369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45983.640589120369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45983.640589120369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45983.640589120369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45983.640589120369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45983.640589120369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45983.640589120369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45983.640589120369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45983.640589120369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45983.640589120369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45983.640589120369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45983.640589120369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45983.640589120369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45983.640589120369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I14" sqref="I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45983.640589120369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45983.640589120369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45983.640589120369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45983.640589120369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45983.640589120369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45983.640589120369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45983.640589120369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45983.640589120369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45983.640589120369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45983.640589120369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45983.640589120369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45983.640589120369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45983.640589120369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45983.640589120369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45983.640589120369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45983.640589120369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45983.640589120369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45983.640589120369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45983.640589120369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45983.640589120369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45983.640589120369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45983.640589120369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45983.640589120369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45983.640589120369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45983.640589120369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45983.640589120369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45983.640589120369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45983.640589120369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45983.640589120369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45983.640589120369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45983.640589120369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45983.640589120369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45983.640589120369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45983.640589120369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45983.640589120369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45983.640589120369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45983.640589120369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45983.640589120369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45983.640589120369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45983.640589120369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45983.640589120369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45983.640589120369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45983.640589120369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45983.640589120369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45983.640589120369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45983.640589120369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45983.640589120369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45983.640589120369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45983.640589120369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45983.640589120369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45983.640589120369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45983.640589120369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45983.640589120369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45983.640589120369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45983.640589120369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45983.640589120369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45983.640589120369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45983.640589120369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45983.640589120369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45983.640589120369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45983.640589120369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45983.640589120369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45983.640589120369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45983.640589120369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45983.640589120369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45983.640589120369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45983.640589120369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45983.640589120369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45983.640589120369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45983.640589120369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45983.640589120369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45983.640589120369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45983.640589120369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45983.640589120369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45983.640589120369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45983.640589120369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45983.640589120369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45983.640589120369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45983.640589120369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45983.640589120369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45983.640589120369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45983.640589120369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45983.640589120369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45983.640589120369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45983.640589120369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45983.640589120369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45983.640589120369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45983.640589120369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45983.640589120369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45983.640589120369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45983.640589120369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45983.640589120369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45983.640589120369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45983.640589120369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45983.640589120369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45983.640589120369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45983.640589120369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45983.640589120369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45983.640589120369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45983.640589120369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45983.640589120369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45983.640589120369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45983.640589120369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45983.640589120369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45983.640589120369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45983.640589120369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45983.640589120369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45983.640589120369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45983.640589120369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45983.640589120369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45983.640589120369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45983.640589120369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45983.640589120369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45983.640589120369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45983.640589120369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45983.640589120369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45983.640589120369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45983.640589120369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45983.640589120369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45983.640589120369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45983.640589120369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45983.640589120369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45983.640589120369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45983.640589120369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45983.640589120369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45983.640589120369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45983.640589120369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45983.640589120369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45983.640589120369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45983.640589120369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45983.640589120369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45983.640589120369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45983.640589120369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45983.640589120369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45983.640589120369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45983.640589120369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45983.640589120369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45983.640589120369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45983.640589120369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45983.640589120369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45983.640589120369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45983.640589120369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45983.640589120369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45983.640589120369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45983.640589120369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45983.640589120369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45983.640589120369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45983.640589120369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45983.640589120369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45983.640589120369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45983.640589120369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45983.640589120369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45983.640589120369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45983.640589120369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45983.640589120369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45983.640589120369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45983.640589120369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45983.640589120369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45983.640589120369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45983.640589120369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45983.640589120369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45983.640589120369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45983.640589120369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45983.640589120369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45983.640589120369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45983.640589120369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45983.640589120369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45983.640589120369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45983.640589120369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45983.640589120369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45983.640589120369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45983.640589120369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45983.640589120369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45983.640589120369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45983.640589120369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45983.640589120369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45983.640589120369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45983.640589120369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45983.640589120369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45983.640589120369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45983.640589120369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45983.640589120369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45983.640589120369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45983.640589120369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45983.640589120369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45983.640589120369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45983.640589120369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45983.640589120369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45983.640589120369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45983.640589120369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45983.640589120369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45983.640589120369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45983.640589120369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45983.640589120369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45983.640589120369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45983.640589120369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45983.640589120369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45983.640589120369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45983.640589120369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45983.640589120369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45983.640589120369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45983.640589120369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45983.640589120369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45983.640589120369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45983.640589120369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45983.640589120369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45983.640589120369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45983.640589120369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45983.640589120369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45983.640589120369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45983.640589120369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45983.640589120369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45983.640589120369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45983.640589120369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45983.640589120369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45983.640589120369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45983.640589120369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45983.640589120369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45983.640589120369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45983.640589120369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45983.640589120369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45983.640589120369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45983.640589120369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45983.640589120369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45983.640589120369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45983.640589120369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45983.640589120369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45983.640589120369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45983.640589120369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45983.640589120369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45983.640589120369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45983.640589120369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45983.640589120369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45983.640589120369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45983.640589120369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45983.640589120369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45983.640589120369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45983.640589120369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45983.640589120369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45983.640589120369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45983.640589120369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45983.640589120369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45983.640589120369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45983.640589120369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45983.640589120369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45983.640589120369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45983.640589120369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45983.640589120369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45983.640589120369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45983.640589120369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45983.640589120369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45983.640589120369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45983.640589120369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45983.640589120369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45983.640589120369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45983.640589120369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45983.640589120369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45983.640589120369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45983.640589120369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45983.640589120369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45983.640589120369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45983.640589120369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45983.640589120369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45983.640589120369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45983.640589120369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45983.640589120369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45983.640589120369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45983.640589120369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45983.640589120369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45983.640589120369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45983.640589120369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45983.640589120369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45983.640589120369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45983.640589120369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45983.640589120369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45983.640589120369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45983.640589120369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45983.640589120369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45983.640589120369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45983.640589120369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45983.640589120369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45983.640589120369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45983.640589120369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45983.640589120369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45983.640589120369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45983.640589120369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45983.640589120369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45983.640589120369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45983.640589120369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45983.640589120369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45983.640589120369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45983.640589120369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45983.640589120369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45983.640589120369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45983.640589120369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45983.640589120369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45983.640589120369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45983.640589120369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45983.640589120369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45983.640589120369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45983.640589120369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45983.640589120369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45983.640589120369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45983.640589120369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45983.640589120369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45983.640589120369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45983.640589120369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45983.640589120369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45983.640589120369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45983.640589120369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45983.640589120369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45983.640589120369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45983.640589120369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45983.640589120369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45983.640589120369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45983.640589120369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45983.640589120369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45983.640589120369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45983.640589120369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45983.640589120369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45983.640589120369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45983.640589120369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45983.640589120369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45983.640589120369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45983.640589120369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45983.640589120369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45983.640589120369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45983.640589120369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45983.640589120369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45983.640589120369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45983.640589120369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45983.640589120369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45983.640589120369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45983.640589120369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45983.640589120369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45983.640589120369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45983.640589120369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45983.640589120369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45983.640589120369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45983.640589120369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45983.640589120369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45983.640589120369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45983.640589120369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45983.640589120369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45983.640589120369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45983.640589120369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45983.640589120369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45983.640589120369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45983.640589120369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45983.640589120369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45983.640589120369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45983.640589120369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45983.640589120369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45983.640589120369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45983.640589120369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45983.640589120369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45983.640589120369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45983.640589120369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45983.640589120369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45983.640589120369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45983.640589120369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45983.640589120369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45983.640589120369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45983.640589120369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45983.640589120369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45983.640589120369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45983.640589120369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45983.640589120369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45983.640589120369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45983.640589120369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45983.640589120369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45983.640589120369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45983.640589120369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45983.640589120369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45983.640589120369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45983.640589120369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45983.640589120369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45983.640589120369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45983.640589120369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45983.640589120369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45983.640589120369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45983.640589120369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45983.640589120369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45983.640589120369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45983.640589120369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45983.640589120369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45983.640589120369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45983.640589120369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45983.640589120369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45983.640589120369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45983.640589120369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45983.640589120369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45983.640589120369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45983.640589120369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45983.640589120369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45983.640589120369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45983.640589120369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45983.640589120369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45983.640589120369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45983.640589120369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45983.640589120369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45983.640589120369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45983.640589120369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45983.640589120369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45983.640589120369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45983.640589120369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45983.640589120369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45983.640589120369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45983.640589120369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45983.640589120369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45983.640589120369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45983.640589120369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45983.640589120369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45983.640589120369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45983.640589120369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45983.640589120369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45983.640589120369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45983.640589120369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45983.640589120369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45983.640589120369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45983.640589120369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45983.640589120369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45983.640589120369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45983.640589120369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45983.640589120369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45983.640589120369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45983.640589120369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45983.640589120369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45983.640589120369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45983.640589120369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45983.640589120369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45983.640589120369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45983.640589120369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45983.640589120369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45983.640589120369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45983.640589120369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45983.640589120369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45983.640589120369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45983.640589120369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45983.640589120369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45983.640589120369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45983.640589120369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45983.640589120369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45983.640589120369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45983.640589120369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45983.640589120369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45983.640589120369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45983.640589120369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45983.640589120369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45983.640589120369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45983.640589120369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45983.640589120369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45983.640589120369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45983.640589120369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45983.640589120369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45983.640589120369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45983.640589120369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45983.640589120369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45983.640589120369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45983.640589120369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45983.640589120369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45983.640589120369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45983.640589120369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45983.640589120369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45983.640589120369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45983.640589120369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45983.640589120369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45983.640589120369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45983.640589120369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45983.640589120369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45983.640589120369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45983.640589120369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45983.640589120369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45983.640589120369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45983.640589120369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45983.640589120369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45983.640589120369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45983.640589120369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45983.640589120369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45983.640589120369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45983.640589120369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45983.640589120369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45983.640589120369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45983.640589120369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45983.640589120369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45983.640589120369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45983.640589120369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45983.640589120369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45983.640589120369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45983.640589120369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45983.640589120369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45983.640589120369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45983.640589120369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45983.640589120369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45983.640589120369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45983.640589120369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45983.640589120369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45983.640589120369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45983.640589120369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45983.640589120369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45983.640589120369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45983.640589120369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45983.640589120369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45983.640589120369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45983.640589120369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45983.640589120369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45983.640589120369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45983.640589120369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45983.640589120369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45983.640589120369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45983.640589120369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45983.640589120369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45983.640589120369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45983.640589120369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45983.640589120369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45983.640589120369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45983.640589120369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45983.640589120369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45983.640589120369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45983.640589120369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45983.640589120369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45983.640589120369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45983.640589120369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45983.640589120369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45983.640589120369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45983.640589120369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45983.640589120369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45983.640589120369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45983.640589120369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45983.640589120369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45983.640589120369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45983.640589120369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45983.640589120369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45983.640589120369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45983.640589120369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45983.640589120369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45983.640589120369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45983.640589120369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45983.640589120369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45983.640589120369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45983.640589120369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45983.640589120369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45983.640589120369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45983.640589120369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45983.640589120369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45983.640589120369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45983.640589120369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45983.640589120369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45983.640589120369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45983.640589120369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45983.640589120369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45983.640589120369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45983.640589120369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45983.640589120369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45983.640589120369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45983.640589120369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45983.640589120369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45983.640589120369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45983.640589120369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45983.640589120369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45983.640589120369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45983.640589120369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45983.640589120369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45983.640589120369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45983.640589120369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45983.640589120369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45983.640589120369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45983.640589120369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45983.640589120369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45983.640589120369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45983.640589120369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45983.640589120369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45983.640589120369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45983.640589120369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45983.640589120369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45983.640589120369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45983.640589120369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45983.640589120369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45983.640589120369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45983.640589120369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45983.640589120369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45983.640589120369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45983.640589120369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45983.640589120369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45983.640589120369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45983.640589120369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45983.640589120369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45983.640589120369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45983.640589120369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45983.640589120369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45983.640589120369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45983.640589120369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45983.640589120369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45983.640589120369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45983.640589120369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45983.640589120369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45983.640589120369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45983.640589120369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45983.640589120369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45983.640589120369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45983.640589120369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45983.640589120369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45983.640589120369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45983.640589120369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45983.640589120369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45983.640589120369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45983.640589120369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45983.640589120369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45983.640589120369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45983.640589120369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45983.640589120369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45983.640589120369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45983.640589120369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45983.640589120369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45983.640589120369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45983.640589120369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45983.640589120369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45983.640589120369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45983.640589120369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45983.640589120369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45983.640589120369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45983.640589120369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45983.640589120369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45983.640589120369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45983.640589120369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45983.640589120369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45983.640589120369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45983.640589120369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45983.640589120369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45983.640589120369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45983.640589120369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45983.640589120369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45983.640589120369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45983.640589120369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45983.640589120369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45983.640589120369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45983.640589120369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45983.640589120369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45983.640589120369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45983.640589120369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45983.640589120369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45983.640589120369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45983.640589120369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45983.640589120369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45983.640589120369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45983.640589120369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45983.640589120369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45983.640589120369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45983.640589120369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45983.640589120369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45983.640589120369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45983.640589120369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45983.640589120369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45983.640589120369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45983.640589120369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45983.640589120369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45983.640589120369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45983.640589120369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45983.640589120369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45983.640589120369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45983.640589120369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45983.640589120369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45983.640589120369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45983.640589120369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45983.640589120369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45983.640589120369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45983.640589120369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45983.640589120369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45983.640589120369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45983.640589120369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45983.640589120369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45983.640589120369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45983.640589120369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45983.640589120369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45983.640589120369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45983.640589120369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45983.640589120369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45983.640589120369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45983.640589120369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45983.640589120369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45983.640589120369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45983.640589120369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45983.640589120369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45983.640589120369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45983.640589120369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45983.640589120369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45983.640589120369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45983.640589120369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45983.640589120369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45983.640589120369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45983.640589120369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45983.640589120369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45983.640589120369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45983.640589120369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45983.640589120369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45983.640589120369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45983.640589120369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45983.640589120369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45983.640589120369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45983.640589120369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45983.640589120369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45983.640589120369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45983.640589120369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45983.640589120369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45983.640589120369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45983.640589120369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45983.640589120369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45983.640589120369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45983.640589120369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45983.640589120369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45983.640589120369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45983.640589120369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45983.640589120369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45983.640589120369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45983.640589120369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45983.640589120369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45983.640589120369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45983.640589120369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45983.640589120369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45983.640589120369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45983.640589120369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45983.640589120369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45983.640589120369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45983.640589120369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45983.640589120369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45983.640589120369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45983.640589120369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45983.640589120369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45983.640589120369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45983.640589120369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45983.640589120369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45983.640589120369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45983.640589120369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45983.640589120369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45983.640589120369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45983.640589120369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45983.640589120369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45983.640589120369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45983.640589120369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45983.640589120369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45983.640589120369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45983.640589120369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45983.640589120369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45983.640589120369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45983.640589120369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45983.640589120369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45983.640589120369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45983.640589120369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45983.640589120369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45983.640589120369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45983.640589120369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45983.640589120369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45983.640589120369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45983.640589120369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45983.640589120369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45983.640589120369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45983.640589120369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45983.640589120369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45983.640589120369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45983.640589120369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45983.640589120369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45983.640589120369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45983.640589120369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45983.640589120369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45983.640589120369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45983.640589120369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45983.640589120369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45983.640589120369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45983.640589120369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45983.640589120369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45983.640589120369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45983.640589120369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45983.640589120369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45983.640589120369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45983.640589120369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45983.640589120369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45983.640589120369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45983.640589120369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45983.640589120369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45983.640589120369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45983.640589120369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45983.640589120369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45983.640589120369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45983.640589120369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45983.640589120369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45983.640589120369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45983.640589120369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45983.640589120369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45983.640589120369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45983.640589120369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45983.640589120369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45983.640589120369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45983.640589120369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45983.640589120369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45983.640589120369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45983.640589120369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45983.640589120369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45983.640589120369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45983.640589120369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45983.640589120369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45983.640589120369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45983.640589120369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45983.640589120369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45983.640589120369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45983.640589120369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45983.640589120369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45983.640589120369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45983.640589120369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45983.640589120369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45983.640589120369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45983.640589120369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45983.640589120369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45983.640589120369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45983.640589120369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45983.640589120369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45983.640589120369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45983.640589120369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45983.640589120369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45983.640589120369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45983.640589120369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45983.640589120369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45983.640589120369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45983.640589120369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45983.640589120369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45983.640589120369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45983.640589120369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45983.640589120369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45983.640589120369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45983.640589120369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45983.640589120369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45983.640589120369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45983.640589120369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45983.640589120369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45983.640589120369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45983.640589120369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45983.640589120369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45983.640589120369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45983.640589120369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45983.640589120369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45983.640589120369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45983.640589120369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45983.640589120369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45983.640589120369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45983.640589120369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45983.640589120369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45983.640589120369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45983.640589120369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45983.640589120369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45983.640589120369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45983.640589120369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45983.640589120369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45983.640589120369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45983.640589120369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45983.640589120369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45983.640589120369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45983.640589120369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45983.640589120369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45983.640589120369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45983.640589120369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45983.640589120369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45983.640589120369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45983.640589120369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45983.640589120369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45983.640589120369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45983.640589120369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45983.640589120369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45983.640589120369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45983.640589120369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45983.640589120369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45983.640589120369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45983.640589120369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45983.640589120369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45983.640589120369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45983.640589120369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45983.640589120369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45983.640589120369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45983.640589120369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45983.640589120369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45983.640589120369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45983.640589120369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45983.640589120369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45983.640589120369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45983.640589120369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45983.640589120369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45983.640589120369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45983.640589120369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45983.640589120369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45983.640589120369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45983.640589120369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45983.640589120369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45983.640589120369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45983.640589120369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45983.640589120369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45983.640589120369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45983.640589120369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45983.640589120369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45983.640589120369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45983.640589120369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45983.640589120369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45983.640589120369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45983.640589120369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45983.640589120369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45983.640589120369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45983.640589120369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45983.640589120369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45983.640589120369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45983.640589120369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45983.640589120369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45983.640589120369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45983.640589120369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45983.640589120369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45983.640589120369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45983.640589120369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45983.640589120369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45983.640589120369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45983.640589120369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45983.640589120369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45983.640589120369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45983.640589120369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45983.640589120369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45983.640589120369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45983.640589120369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45983.640589120369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45983.640589120369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45983.640589120369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45983.640589120369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45983.640589120369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45983.640589120369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45983.640589120369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45983.640589120369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45983.640589120369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45983.640589120369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45983.640589120369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45983.640589120369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45983.640589120369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45983.640589120369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45983.640589120369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45983.640589120369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45983.640589120369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45983.640589120369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45983.640589120369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45983.640589120369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45983.640589120369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45983.640589120369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45983.640589120369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45983.640589120369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45983.640589120369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45983.640589120369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45983.640589120369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45983.640589120369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45983.640589120369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45983.640589120369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45983.640589120369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45983.640589120369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45983.640589120369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45983.640589120369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45983.640589120369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45983.640589120369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45983.640589120369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45983.640589120369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45983.640589120369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45983.640589120369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45983.640589120369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45983.640589120369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45983.640589120369</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280.15987152777234</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2</v>
      </c>
      <c r="D3" s="91" t="s">
        <v>36279</v>
      </c>
      <c r="E3" s="94" t="s">
        <v>39021</v>
      </c>
      <c r="F3" s="95">
        <v>45983.533668981479</v>
      </c>
      <c r="G3" s="96">
        <f t="shared" ref="G3:G8" ca="1" si="0">IFERROR(NOW()-F3,"")</f>
        <v>0.10692013888910878</v>
      </c>
      <c r="H3" s="95">
        <v>45983.521863425929</v>
      </c>
      <c r="I3" s="113" t="str">
        <f>IFERROR(VLOOKUP(D3,DB!A:F,6,0),"")</f>
        <v>Generator-SG</v>
      </c>
      <c r="J3" s="113" t="str">
        <f>IFERROR(VLOOKUP(D3,DB!A:G,7,0),"")</f>
        <v>Weak</v>
      </c>
      <c r="K3" s="97" t="s">
        <v>39114</v>
      </c>
      <c r="L3" s="91" t="str">
        <f>IFERROR(VLOOKUP(D3,DB!A:I,9,0),"")</f>
        <v>Latis</v>
      </c>
    </row>
    <row r="4" spans="1:16" ht="15" customHeight="1">
      <c r="A4" s="113" t="s">
        <v>39115</v>
      </c>
      <c r="B4" s="113" t="str">
        <f>IFERROR(VLOOKUP(D4,DB!A:K,11,0),"")</f>
        <v>R4</v>
      </c>
      <c r="C4" s="93">
        <v>1</v>
      </c>
      <c r="D4" s="91" t="s">
        <v>36093</v>
      </c>
      <c r="E4" s="94" t="s">
        <v>39021</v>
      </c>
      <c r="F4" s="95">
        <v>45983.606064814812</v>
      </c>
      <c r="G4" s="96">
        <f t="shared" ca="1" si="0"/>
        <v>3.4524305556260515E-2</v>
      </c>
      <c r="H4" s="95">
        <v>45983.600474537037</v>
      </c>
      <c r="I4" s="113" t="str">
        <f>IFERROR(VLOOKUP(D4,DB!A:F,6,0),"")</f>
        <v>Generator-SG</v>
      </c>
      <c r="J4" s="113" t="str">
        <f>IFERROR(VLOOKUP(D4,DB!A:G,7,0),"")</f>
        <v>Dead</v>
      </c>
      <c r="K4" s="97" t="s">
        <v>39116</v>
      </c>
      <c r="L4" s="91" t="str">
        <f>IFERROR(VLOOKUP(D4,DB!A:I,9,0),"")</f>
        <v>Latis</v>
      </c>
    </row>
    <row r="5" spans="1:16" ht="15" customHeight="1">
      <c r="A5" s="113" t="s">
        <v>39117</v>
      </c>
      <c r="B5" s="113" t="str">
        <f>IFERROR(VLOOKUP(D5,DB!A:K,11,0),"")</f>
        <v>R4</v>
      </c>
      <c r="C5" s="93">
        <v>3</v>
      </c>
      <c r="D5" s="91" t="s">
        <v>37747</v>
      </c>
      <c r="E5" s="94" t="s">
        <v>39021</v>
      </c>
      <c r="F5" s="95"/>
      <c r="G5" s="96">
        <f t="shared" ca="1" si="0"/>
        <v>45983.640589120369</v>
      </c>
      <c r="H5" s="95">
        <v>45983.595289351855</v>
      </c>
      <c r="I5" s="113" t="str">
        <f>IFERROR(VLOOKUP(D5,DB!A:F,6,0),"")</f>
        <v>SCECO</v>
      </c>
      <c r="J5" s="113" t="str">
        <f>IFERROR(VLOOKUP(D5,DB!A:G,7,0),"")</f>
        <v>Vandalized</v>
      </c>
      <c r="K5" s="97" t="s">
        <v>39118</v>
      </c>
      <c r="L5" s="91" t="str">
        <f>IFERROR(VLOOKUP(D5,DB!A:I,9,0),"")</f>
        <v>Latis</v>
      </c>
    </row>
    <row r="6" spans="1:16" ht="15" customHeight="1">
      <c r="A6" s="113"/>
      <c r="B6" s="113" t="str">
        <f>IFERROR(VLOOKUP(D6,DB!A:K,11,0),"")</f>
        <v/>
      </c>
      <c r="C6" s="93"/>
      <c r="D6" s="91"/>
      <c r="E6" s="94"/>
      <c r="F6" s="95"/>
      <c r="G6" s="96">
        <f t="shared" ca="1" si="0"/>
        <v>45983.640589120369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45983.640589120369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45983.640589120369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45983.640589120369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45983.640589120369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45983.640589120369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45983.640589120369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45983.640589120369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45983.640589120369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45983.640589120369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45983.640589120369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45983.640589120369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45983.640589120369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45983.640589120369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45983.640589120369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45983.640589120369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45983.640589120369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45983.640589120369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45983.640589120369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45983.640589120369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45983.640589120369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45983.640589120369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45983.640589120369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45983.640589120369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45983.640589120369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45983.640589120369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45983.640589120369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45983.640589120369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45983.640589120369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45983.640589120369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45983.640589120369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45983.640589120369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45983.640589120369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45983.640589120369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45983.640589120369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45983.640589120369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45983.640589120369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45983.640589120369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45983.640589120369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45983.640589120369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45983.640589120369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45983.640589120369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45983.640589120369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45983.640589120369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45983.640589120369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45983.640589120369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45983.640589120369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45983.640589120369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45983.640589120369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45983.640589120369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45983.640589120369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45983.640589120369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45983.640589120369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45983.640589120369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45983.640589120369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45983.640589120369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45983.640589120369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45983.640589120369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45983.640589120369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45983.640589120369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45983.640589120369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45983.640589120369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45983.640589120369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45983.640589120369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45983.640589120369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45983.640589120369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45983.640589120369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45983.640589120369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45983.640589120369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45983.640589120369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45983.640589120369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45983.640589120369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45983.640589120369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45983.640589120369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45983.640589120369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45983.640589120369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45983.640589120369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45983.640589120369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45983.640589120369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45983.640589120369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45983.640589120369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45983.640589120369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45983.640589120369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45983.640589120369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45983.640589120369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45983.640589120369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45983.640589120369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45983.640589120369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45983.640589120369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45983.640589120369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45983.640589120369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45983.640589120369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45983.640589120369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45983.640589120369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45983.640589120369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45983.640589120369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45983.640589120369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45983.640589120369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45983.640589120369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45983.640589120369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45983.640589120369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45983.640589120369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45983.640589120369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45983.640589120369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45983.640589120369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45983.640589120369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45983.640589120369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45983.640589120369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45983.640589120369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45983.640589120369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45983.640589120369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45983.640589120369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45983.640589120369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45983.640589120369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45983.640589120369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45983.640589120369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45983.640589120369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45983.640589120369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45983.640589120369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45983.640589120369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45983.640589120369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45983.640589120369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45983.640589120369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45983.640589120369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45983.640589120369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45983.640589120369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45983.640589120369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45983.640589120369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45983.640589120369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45983.640589120369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45983.640589120369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45983.640589120369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45983.640589120369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45983.640589120369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45983.640589120369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45983.640589120369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45983.640589120369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45983.640589120369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45983.640589120369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45983.640589120369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45983.640589120369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45983.640589120369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45983.640589120369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45983.640589120369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45983.640589120369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45983.640589120369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45983.640589120369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45983.640589120369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45983.640589120369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45983.640589120369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45983.640589120369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45983.640589120369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45983.640589120369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45983.640589120369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45983.640589120369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45983.640589120369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45983.640589120369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45983.640589120369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45983.640589120369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45983.640589120369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45983.640589120369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45983.640589120369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45983.640589120369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45983.640589120369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45983.640589120369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45983.640589120369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45983.640589120369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45983.640589120369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45983.640589120369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45983.640589120369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45983.640589120369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45983.640589120369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45983.640589120369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45983.640589120369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45983.640589120369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45983.640589120369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45983.640589120369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45983.640589120369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45983.640589120369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45983.640589120369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45983.640589120369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45983.640589120369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45983.640589120369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45983.640589120369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45983.640589120369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45983.640589120369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45983.640589120369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45983.640589120369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45983.640589120369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45983.640589120369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45983.640589120369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45983.640589120369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45983.640589120369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45983.640589120369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45983.640589120369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45983.640589120369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45983.640589120369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45983.640589120369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45983.640589120369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45983.640589120369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45983.640589120369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45983.640589120369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45983.640589120369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45983.640589120369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45983.640589120369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45983.640589120369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45983.640589120369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45983.640589120369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45983.640589120369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45983.640589120369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45983.640589120369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45983.640589120369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45983.640589120369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45983.640589120369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45983.640589120369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45983.640589120369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45983.640589120369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45983.640589120369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45983.640589120369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45983.640589120369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45983.640589120369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45983.640589120369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45983.640589120369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45983.640589120369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45983.640589120369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45983.640589120369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45983.640589120369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45983.640589120369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45983.640589120369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45983.640589120369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45983.640589120369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45983.640589120369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45983.640589120369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45983.640589120369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45983.640589120369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45983.640589120369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45983.640589120369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45983.640589120369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45983.640589120369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45983.640589120369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45983.640589120369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45983.640589120369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45983.640589120369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45983.640589120369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45983.640589120369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45983.640589120369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45983.640589120369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45983.640589120369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45983.640589120369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45983.640589120369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45983.640589120369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45983.640589120369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45983.640589120369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45983.640589120369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45983.640589120369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45983.640589120369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45983.640589120369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45983.640589120369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45983.640589120369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45983.640589120369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45983.640589120369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45983.640589120369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45983.640589120369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45983.640589120369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45983.640589120369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45983.640589120369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45983.640589120369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45983.640589120369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45983.640589120369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45983.640589120369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45983.640589120369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45983.640589120369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45983.640589120369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45983.640589120369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45983.640589120369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45983.640589120369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45983.640589120369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45983.640589120369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45983.640589120369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45983.640589120369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45983.640589120369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45983.640589120369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45983.640589120369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45983.640589120369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45983.640589120369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45983.640589120369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45983.640589120369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45983.640589120369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45983.640589120369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45983.640589120369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45983.640589120369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45983.640589120369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45983.640589120369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45983.640589120369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45983.640589120369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45983.640589120369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45983.640589120369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45983.640589120369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45983.640589120369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45983.640589120369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45983.640589120369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45983.640589120369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45983.640589120369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45983.640589120369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45983.640589120369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45983.640589120369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45983.640589120369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45983.640589120369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45983.640589120369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45983.640589120369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45983.640589120369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45983.640589120369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45983.640589120369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45983.640589120369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45983.640589120369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45983.640589120369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45983.640589120369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45983.640589120369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45983.640589120369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45983.640589120369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45983.640589120369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45983.640589120369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45983.640589120369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6">IFERROR(NOW()-F329,"")</f>
        <v>45983.640589120369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45983.640589120369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45983.640589120369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45983.640589120369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45983.640589120369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45983.640589120369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45983.640589120369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45983.640589120369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45983.640589120369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45983.640589120369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45983.640589120369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45983.640589120369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45983.640589120369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45983.640589120369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45983.640589120369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45983.640589120369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45983.640589120369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45983.640589120369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45983.640589120369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45983.640589120369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45983.640589120369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45983.640589120369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45983.640589120369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45983.640589120369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45983.640589120369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45983.640589120369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45983.640589120369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45983.640589120369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45983.640589120369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45983.640589120369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45983.640589120369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45983.640589120369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45983.640589120369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45983.640589120369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45983.640589120369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45983.640589120369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45983.640589120369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45983.640589120369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45983.640589120369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45983.640589120369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45983.640589120369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45983.640589120369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45983.640589120369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45983.640589120369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45983.640589120369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45983.640589120369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45983.640589120369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45983.640589120369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45983.640589120369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45983.640589120369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45983.640589120369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45983.640589120369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45983.640589120369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45983.640589120369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45983.640589120369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45983.640589120369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45983.640589120369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45983.640589120369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45983.640589120369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45983.640589120369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45983.640589120369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45983.640589120369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45983.640589120369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45983.640589120369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38" ca="1" si="7">IFERROR(NOW()-F393,"")</f>
        <v>45983.640589120369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45983.640589120369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45983.640589120369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45983.640589120369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45983.640589120369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45983.640589120369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45983.640589120369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45983.640589120369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45983.640589120369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45983.640589120369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45983.640589120369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45983.640589120369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45983.640589120369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45983.640589120369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45983.640589120369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45983.640589120369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45983.640589120369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45983.640589120369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45983.640589120369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45983.640589120369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45983.640589120369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45983.640589120369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45983.640589120369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45983.640589120369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45983.640589120369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45983.640589120369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45983.640589120369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45983.640589120369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45983.640589120369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45983.640589120369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45983.640589120369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45983.640589120369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45983.640589120369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45983.640589120369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45983.640589120369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45983.640589120369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45983.640589120369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45983.640589120369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45983.640589120369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45983.640589120369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45983.640589120369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45983.640589120369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45983.640589120369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45983.640589120369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45983.640589120369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45983.640589120369</v>
      </c>
      <c r="H438" s="95"/>
      <c r="I438" s="113" t="str">
        <f>IFERROR(VLOOKUP(D438,DB!A:F,6,0),"")</f>
        <v/>
      </c>
      <c r="J438" s="113" t="str">
        <f>IFERROR(VLOOKUP(D438,DB!A:G,7,0),"")</f>
        <v/>
      </c>
      <c r="K438" s="97"/>
      <c r="L438" s="91" t="str">
        <f>IFERROR(VLOOKUP(D438,DB!A:I,9,0),"")</f>
        <v/>
      </c>
    </row>
  </sheetData>
  <dataValidations count="2">
    <dataValidation allowBlank="1" showInputMessage="1" showErrorMessage="1" sqref="E1" xr:uid="{A4F81451-56CC-4543-9497-104C4E44EE4B}"/>
    <dataValidation type="list" allowBlank="1" showInputMessage="1" showErrorMessage="1" sqref="E2:E4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2"/>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91.80852893518022</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57.451711805551895</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34.979478009256127</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6.1257858796307119</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2.2672905092549627</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0.8720358796272194</v>
      </c>
      <c r="H7" s="128">
        <v>45982.753275462965</v>
      </c>
      <c r="I7" s="109" t="str">
        <f>IFERROR(VLOOKUP(D7,DB!A:F,6,0),"")</f>
        <v>SCECO</v>
      </c>
      <c r="J7" s="109" t="str">
        <f>IFERROR(VLOOKUP(D7,DB!A:G,7,0),"")</f>
        <v>Good</v>
      </c>
      <c r="K7" s="109" t="s">
        <v>39130</v>
      </c>
      <c r="L7" s="109" t="str">
        <f>IFERROR(VLOOKUP(D7,DB!A:I,9,0),"")</f>
        <v>Latis</v>
      </c>
    </row>
    <row r="8" spans="1:13">
      <c r="A8" s="109"/>
      <c r="B8" s="109" t="str">
        <f>IFERROR(VLOOKUP(D8,DB!A:K,11,0),"")</f>
        <v/>
      </c>
      <c r="C8" s="109"/>
      <c r="D8"/>
      <c r="E8" s="109"/>
      <c r="F8" s="109"/>
      <c r="G8" s="111">
        <f ca="1">IFERROR(NOW()-F8,"")</f>
        <v>45983.640589120369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45983.640589120369</v>
      </c>
      <c r="H9" s="109"/>
      <c r="I9" s="109" t="str">
        <f>IFERROR(VLOOKUP(D9,DB!A:F,6,0),"")</f>
        <v/>
      </c>
      <c r="J9" s="109" t="str">
        <f>IFERROR(VLOOKUP(D9,DB!A:G,7,0),"")</f>
        <v/>
      </c>
      <c r="K9" s="109"/>
      <c r="L9" s="109" t="str">
        <f>IFERROR(VLOOKUP(D9,DB!A:I,9,0),"")</f>
        <v/>
      </c>
    </row>
    <row r="10" spans="1:13">
      <c r="A10" s="109"/>
      <c r="B10" s="109" t="str">
        <f>IFERROR(VLOOKUP(D10,DB!A:K,11,0),"")</f>
        <v>R5</v>
      </c>
      <c r="C10" s="109"/>
      <c r="D10" s="109" t="s">
        <v>35641</v>
      </c>
      <c r="E10" s="109"/>
      <c r="F10" s="109"/>
      <c r="G10" s="111">
        <f ca="1">IFERROR(NOW()-F10,"")</f>
        <v>45983.640589120369</v>
      </c>
      <c r="H10" s="109"/>
      <c r="I10" s="109" t="str">
        <f>IFERROR(VLOOKUP(D10,DB!A:F,6,0),"")</f>
        <v>SCECO</v>
      </c>
      <c r="J10" s="109" t="str">
        <f>IFERROR(VLOOKUP(D10,DB!A:G,7,0),"")</f>
        <v>Dead</v>
      </c>
      <c r="K10" s="109"/>
      <c r="L10" s="109" t="str">
        <f>IFERROR(VLOOKUP(D10,DB!A:I,9,0),"")</f>
        <v>Latis</v>
      </c>
    </row>
    <row r="11" spans="1:13">
      <c r="A11" s="109"/>
      <c r="B11" s="109" t="str">
        <f>IFERROR(VLOOKUP(D11,DB!A:K,11,0),"")</f>
        <v/>
      </c>
      <c r="C11" s="109"/>
      <c r="D11"/>
      <c r="E11" s="109"/>
      <c r="F11" s="109"/>
      <c r="G11" s="111">
        <f ca="1">IFERROR(NOW()-F11,"")</f>
        <v>45983.640589120369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45983.640589120369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45983.640589120369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45983.640589120369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45983.640589120369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45983.640589120369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45983.640589120369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45983.640589120369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45983.640589120369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45983.640589120369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45983.640589120369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45983.640589120369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45983.640589120369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45983.640589120369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45983.640589120369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45983.640589120369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45983.640589120369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45983.640589120369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45983.640589120369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45983.640589120369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45983.640589120369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45983.640589120369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45983.640589120369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45983.640589120369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45983.640589120369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45983.640589120369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45983.640589120369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45983.640589120369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45983.640589120369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45983.640589120369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45983.640589120369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45983.640589120369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45983.640589120369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45983.640589120369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45983.640589120369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45983.640589120369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45983.640589120369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45983.640589120369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45983.640589120369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45983.640589120369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45983.640589120369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45983.640589120369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45983.640589120369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45983.640589120369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45983.640589120369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45983.640589120369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45983.640589120369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45983.640589120369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45983.640589120369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45983.640589120369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45983.640589120369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45983.640589120369</v>
      </c>
      <c r="H62" s="109"/>
      <c r="I62" s="109" t="str">
        <f>IFERROR(VLOOKUP(D62,DB!A:F,6,0),"")</f>
        <v/>
      </c>
      <c r="J62" s="109" t="str">
        <f>IFERROR(VLOOKUP(D62,DB!A:G,7,0),"")</f>
        <v/>
      </c>
      <c r="K62" s="109"/>
      <c r="L62" s="109" t="str">
        <f>IFERROR(VLOOKUP(D62,DB!A:I,9,0),"")</f>
        <v/>
      </c>
    </row>
    <row r="63" spans="1:12">
      <c r="A63" s="131"/>
      <c r="B63" s="131" t="str">
        <f>IFERROR(VLOOKUP(D63,DB!A:K,11,0),"")</f>
        <v/>
      </c>
      <c r="C63" s="131"/>
      <c r="D63" s="131"/>
      <c r="E63" s="131"/>
      <c r="F63" s="132"/>
      <c r="G63" s="111">
        <f ca="1">IFERROR(NOW()-F63,"")</f>
        <v>45983.640589120369</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45983.640589120369</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45983.640589120369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45983.640589120369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45983.640589120369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45983.640589120369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45983.640589120369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45983.640589120369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45983.640589120369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45983.640589120369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45983.640589120369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45983.640589120369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45983.640589120369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45983.640589120369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45983.640589120369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45983.640589120369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45983.640589120369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45983.640589120369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45983.640589120369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45983.640589120369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45983.640589120369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45983.640589120369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45983.640589120369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45983.640589120369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45983.640589120369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45983.640589120369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45983.640589120369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45983.640589120369</v>
      </c>
      <c r="H90" s="132"/>
      <c r="I90" s="131" t="str">
        <f>IFERROR(VLOOKUP(D90,DB!A:F,6,0),"")</f>
        <v/>
      </c>
      <c r="J90" s="131" t="str">
        <f>IFERROR(VLOOKUP(D90,DB!A:G,7,0),"")</f>
        <v/>
      </c>
      <c r="K90" s="131"/>
      <c r="L90" s="131" t="str">
        <f>IFERROR(VLOOKUP(D90,DB!A:I,9,0),"")</f>
        <v/>
      </c>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45983.640589120369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45983.640589120369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45983.640589120369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45983.640589120369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45983.640589120369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45983.640589120369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45983.640589120369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45983.640589120369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45983.640589120369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45983.640589120369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45983.640589120369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45983.640589120369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45983.640589120369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45983.640589120369</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2025-11-22T12:22:55Z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