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36" documentId="120_S{2AC9BD13-BADA-5192-A53E-5A8FF88502F6}" xr6:coauthVersionLast="47" xr6:coauthVersionMax="47" xr10:uidLastSave="{C4821F3A-A438-4E17-8DF0-15CF755CA34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<sst xmlns="http://schemas.openxmlformats.org/spreadsheetml/2006/main" count="180304" uniqueCount="39137">
  <si>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</si>
  <si>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</si>
  <si>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</si>
  <si>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</si>
  <si>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</si>
  <si>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</si>
  <si>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</si>
  <si>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</si>
  <si>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</si>
  <si>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</si>
  <si>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</si>
  <si>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</si>
  <si>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</si>
  <si>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</si>
  <si>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</si>
  <si>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</si>
  <si>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</si>
  <si>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</si>
  <si>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</si>
  <si>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</si>
  <si>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</si>
  <si>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</si>
  <si>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</si>
  <si>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</si>
  <si>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</si>
  <si>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</si>
  <si>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</si>
  <si>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</si>
  <si>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</si>
  <si>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</si>
  <si>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</si>
  <si>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</si>
  <si>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</si>
  <si>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</si>
  <si>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</si>
  <si>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</si>
  <si>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</si>
  <si>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</si>
  <si>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</si>
  <si>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</si>
  <si>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</si>
  <si>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</si>
  <si>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</si>
  <si>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</si>
  <si>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</si>
  <si>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</si>
  <si>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</si>
  <si>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</si>
  <si>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</si>
  <si>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</si>
  <si>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</si>
  <si>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</si>
  <si>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</si>
  <si>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</si>
  <si>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</si>
  <si>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</si>
  <si>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</si>
  <si>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</si>
  <si>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</si>
  <si>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</si>
  <si>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</si>
  <si>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</si>
  <si>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</si>
  <si>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</si>
  <si>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</si>
  <si>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</si>
  <si>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</si>
  <si>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</si>
  <si>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</si>
  <si>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</si>
  <si>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</si>
  <si>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</si>
  <si>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</si>
  <si>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</si>
  <si>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</si>
  <si>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</si>
  <si>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</si>
  <si>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</si>
  <si>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</si>
  <si>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</si>
  <si>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</si>
  <si>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</si>
  <si>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</si>
  <si>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</si>
  <si>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</si>
  <si>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</si>
  <si>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</si>
  <si>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</si>
  <si>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</si>
  <si>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</si>
  <si>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</si>
  <si>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</si>
  <si>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</si>
  <si>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</si>
  <si>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</si>
  <si>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</si>
  <si>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</si>
  <si>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</si>
  <si>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</si>
  <si>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</si>
  <si>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</si>
  <si>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</si>
  <si>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</si>
  <si>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</si>
  <si>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</si>
  <si>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</si>
  <si>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</si>
  <si>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</si>
  <si>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</si>
  <si>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</si>
  <si>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</si>
  <si>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</si>
  <si>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</si>
  <si>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</si>
  <si>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</si>
  <si>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</si>
  <si>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</si>
  <si>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</si>
  <si>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</si>
  <si>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</si>
  <si>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</si>
  <si>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</si>
  <si>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</si>
  <si>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</si>
  <si>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</si>
  <si>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</si>
  <si>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</si>
  <si>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</si>
  <si>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</si>
  <si>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</si>
  <si>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</si>
  <si>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</si>
  <si>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</si>
  <si>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</si>
  <si>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</si>
  <si>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</si>
  <si>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</si>
  <si>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</si>
  <si>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</si>
  <si>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</si>
  <si>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</si>
  <si>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</si>
  <si>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</si>
  <si>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</si>
  <si>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</si>
  <si>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</si>
  <si>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</si>
  <si>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</si>
  <si>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</si>
  <si>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</si>
  <si>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</si>
  <si>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</si>
  <si>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</si>
  <si>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</si>
  <si>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</si>
  <si>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</si>
  <si>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</si>
  <si>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</si>
  <si>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</si>
  <si>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</si>
  <si>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</si>
  <si>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</si>
  <si>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</si>
  <si>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</si>
  <si>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</si>
  <si>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</si>
  <si>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</si>
  <si>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</si>
  <si>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</si>
  <si>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</si>
  <si>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</si>
  <si>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</si>
  <si>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</si>
  <si>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</si>
  <si>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</si>
  <si>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</si>
  <si>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</si>
  <si>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</si>
  <si>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</si>
  <si>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</si>
  <si>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</si>
  <si>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</si>
  <si>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</si>
  <si>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</si>
  <si>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</si>
  <si>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</si>
  <si>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</si>
  <si>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</si>
  <si>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</si>
  <si>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</si>
  <si>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</si>
  <si>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</si>
  <si>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</si>
  <si>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</si>
  <si>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</si>
  <si>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</si>
  <si>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</si>
  <si>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</si>
  <si>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</si>
  <si>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</si>
  <si>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</si>
  <si>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</si>
  <si>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</si>
  <si>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</si>
  <si>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</si>
  <si>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</si>
  <si>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</si>
  <si>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</si>
  <si>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</si>
  <si>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</si>
  <si>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</si>
  <si>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</si>
  <si>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</si>
  <si>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</si>
  <si>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</si>
  <si>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</si>
  <si>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</si>
  <si>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</si>
  <si>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</si>
  <si>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</si>
  <si>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</si>
  <si>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</si>
  <si>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</si>
  <si>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</si>
  <si>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</si>
  <si>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</si>
  <si>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</si>
  <si>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</si>
  <si>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</si>
  <si>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</si>
  <si>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</si>
  <si>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</si>
  <si>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</si>
  <si>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</si>
  <si>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</si>
  <si>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</si>
  <si>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</si>
  <si>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</si>
  <si>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</si>
  <si>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</si>
  <si>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</si>
  <si>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</si>
  <si>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</si>
  <si>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</si>
  <si>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</si>
  <si>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</si>
  <si>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</si>
  <si>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</si>
  <si>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</si>
  <si>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</si>
  <si>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</si>
  <si>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</si>
  <si>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</si>
  <si>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</si>
  <si>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</si>
  <si>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</si>
  <si>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</si>
  <si>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</si>
  <si>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</si>
  <si>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</si>
  <si>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</si>
  <si>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</si>
  <si>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</si>
  <si>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</si>
  <si>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</si>
  <si>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</si>
  <si>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</si>
  <si>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</si>
  <si>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</si>
  <si>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</si>
  <si>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</si>
  <si>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</si>
  <si>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</si>
  <si>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</si>
  <si>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</si>
  <si>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</si>
  <si>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</si>
  <si>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</si>
  <si>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</si>
  <si>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</si>
  <si>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</si>
  <si>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</si>
  <si>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</si>
  <si>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</si>
  <si>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</si>
  <si>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</si>
  <si>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</si>
  <si>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</si>
  <si>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</si>
  <si>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</si>
  <si>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</si>
  <si>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</si>
  <si>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</si>
  <si>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</si>
  <si>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</si>
  <si>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</si>
  <si>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</si>
  <si>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</si>
  <si>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</si>
  <si>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</si>
  <si>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</si>
  <si>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</si>
  <si>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</si>
  <si>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</si>
  <si>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</si>
  <si>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</si>
  <si>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</si>
  <si>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</si>
  <si>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</si>
  <si>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</si>
  <si>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</si>
  <si>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</si>
  <si>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</si>
  <si>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</si>
  <si>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</si>
  <si>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</si>
  <si>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</si>
  <si>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</si>
  <si>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</si>
  <si>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</si>
  <si>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</si>
  <si>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</si>
  <si>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</si>
  <si>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</si>
  <si>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</si>
  <si>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</si>
  <si>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</si>
  <si>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</si>
  <si>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</si>
  <si>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</si>
  <si>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</si>
  <si>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</si>
  <si>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</si>
  <si>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</si>
  <si>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</si>
  <si>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</si>
  <si>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</si>
  <si>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</si>
  <si>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</si>
  <si>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</si>
  <si>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</si>
  <si>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</si>
  <si>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</si>
  <si>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</si>
  <si>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</si>
  <si>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</si>
  <si>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</si>
  <si>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</si>
  <si>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</si>
  <si>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</si>
  <si>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</si>
  <si>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</si>
  <si>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</si>
  <si>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</si>
  <si>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</si>
  <si>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</si>
  <si>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</si>
  <si>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</si>
  <si>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</si>
  <si>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</si>
  <si>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</si>
  <si>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</si>
  <si>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</si>
  <si>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</si>
  <si>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</si>
  <si>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</si>
  <si>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</si>
  <si>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</si>
  <si>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</si>
  <si>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</si>
  <si>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</si>
  <si>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</si>
  <si>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</si>
  <si>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</si>
  <si>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</si>
  <si>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</si>
  <si>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</si>
  <si>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</si>
  <si>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</si>
  <si>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</si>
  <si>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</si>
  <si>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</si>
  <si>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</si>
  <si>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</si>
  <si>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</si>
  <si>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</si>
  <si>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</si>
  <si>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</si>
  <si>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</si>
  <si>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</si>
  <si>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</si>
  <si>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</si>
  <si>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</si>
  <si>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</si>
  <si>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</si>
  <si>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</si>
  <si>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</si>
  <si>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</si>
  <si>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</si>
  <si>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</si>
  <si>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</si>
  <si>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</si>
  <si>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</si>
  <si>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</si>
  <si>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</si>
  <si>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</si>
  <si>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</si>
  <si>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</si>
  <si>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</si>
  <si>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</si>
  <si>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</si>
  <si>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</si>
  <si>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</si>
  <si>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</si>
  <si>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</si>
  <si>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</si>
  <si>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</si>
  <si>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</si>
  <si>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</si>
  <si>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</si>
  <si>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</si>
  <si>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</si>
  <si>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</si>
  <si>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</si>
  <si>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</si>
  <si>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</si>
  <si>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</si>
  <si>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</si>
  <si>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</si>
  <si>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</si>
  <si>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</si>
  <si>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</si>
  <si>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</si>
  <si>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</si>
  <si>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</si>
  <si>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</si>
  <si>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</si>
  <si>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</si>
  <si>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</si>
  <si>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</si>
  <si>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</si>
  <si>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</si>
  <si>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</si>
  <si>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</si>
  <si>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</si>
  <si>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</si>
  <si>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</si>
  <si>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</si>
  <si>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</si>
  <si>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</si>
  <si>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</si>
  <si>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</si>
  <si>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</si>
  <si>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</si>
  <si>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</si>
  <si>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</si>
  <si>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</si>
  <si>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</si>
  <si>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</si>
  <si>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</si>
  <si>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</si>
  <si>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</si>
  <si>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</si>
  <si>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</si>
  <si>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</si>
  <si>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</si>
  <si>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</si>
  <si>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</si>
  <si>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</si>
  <si>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</si>
  <si>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</si>
  <si>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</si>
  <si>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</si>
  <si>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</si>
  <si>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</si>
  <si>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</si>
  <si>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</si>
  <si>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</si>
  <si>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</si>
  <si>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</si>
  <si>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</si>
  <si>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</si>
  <si>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</si>
  <si>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</si>
  <si>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</si>
  <si>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</si>
  <si>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</si>
  <si>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</si>
  <si>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</si>
  <si>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</si>
  <si>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</si>
  <si>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</si>
  <si>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</si>
  <si>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</si>
  <si>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</si>
  <si>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</si>
  <si>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</si>
  <si>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</si>
  <si>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</si>
  <si>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</si>
  <si>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</si>
  <si>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</si>
  <si>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</si>
  <si>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</si>
  <si>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</si>
  <si>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</si>
  <si>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</si>
  <si>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</si>
  <si>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</si>
  <si>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</si>
  <si>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</si>
  <si>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</si>
  <si>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</si>
  <si>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</si>
  <si>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</si>
  <si>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</si>
  <si>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</si>
  <si>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</si>
  <si>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</si>
  <si>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</si>
  <si>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</si>
  <si>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</si>
  <si>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</si>
  <si>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</si>
  <si>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</si>
  <si>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</si>
  <si>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</si>
  <si>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</si>
  <si>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</si>
  <si>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</si>
  <si>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</si>
  <si>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</si>
  <si>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</si>
  <si>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</si>
  <si>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</si>
  <si>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</si>
  <si>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</si>
  <si>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</si>
  <si>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</si>
  <si>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</si>
  <si>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</si>
  <si>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</si>
  <si>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</si>
  <si>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</si>
  <si>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</si>
  <si>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</si>
  <si>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</si>
  <si>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</si>
  <si>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</si>
  <si>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</si>
  <si>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</si>
  <si>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</si>
  <si>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</si>
  <si>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</si>
  <si>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</si>
  <si>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</si>
  <si>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</si>
  <si>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</si>
  <si>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</si>
  <si>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</si>
  <si>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</si>
  <si>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</si>
  <si>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</si>
  <si>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</si>
  <si>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</si>
  <si>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</si>
  <si>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</si>
  <si>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</si>
  <si>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</si>
  <si>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</si>
  <si>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</si>
  <si>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</si>
  <si>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</si>
  <si>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</si>
  <si>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</si>
  <si>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</si>
  <si>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</si>
  <si>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</si>
  <si>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</si>
  <si>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</si>
  <si>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</si>
  <si>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</si>
  <si>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</si>
  <si>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</si>
  <si>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</si>
  <si>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</si>
  <si>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</si>
  <si>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</si>
  <si>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</si>
  <si>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</si>
  <si>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</si>
  <si>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</si>
  <si>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</si>
  <si>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</si>
  <si>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</si>
  <si>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</si>
  <si>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</si>
  <si>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</si>
  <si>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</si>
  <si>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</si>
  <si>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</si>
  <si>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</si>
  <si>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</si>
  <si>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</si>
  <si>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</si>
  <si>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</si>
  <si>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</si>
  <si>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</si>
  <si>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</si>
  <si>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</si>
  <si>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</si>
  <si>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</si>
  <si>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</si>
  <si>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</si>
  <si>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</si>
  <si>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</si>
  <si>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</si>
  <si>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</si>
  <si>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</si>
  <si>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</si>
  <si>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</si>
  <si>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</si>
  <si>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</si>
  <si>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</si>
  <si>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</si>
  <si>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</si>
  <si>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</si>
  <si>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</si>
  <si>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</si>
  <si>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</si>
  <si>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</si>
  <si>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</si>
  <si>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</si>
  <si>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</si>
  <si>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</si>
  <si>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</si>
  <si>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</si>
  <si>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</si>
  <si>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</si>
  <si>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</si>
  <si>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</si>
  <si>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</si>
  <si>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</si>
  <si>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</si>
  <si>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</si>
  <si>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</si>
  <si>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</si>
  <si>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</si>
  <si>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</si>
  <si>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</si>
  <si>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</si>
  <si>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</si>
  <si>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</si>
  <si>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</si>
  <si>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</si>
  <si>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</si>
  <si>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</si>
  <si>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</si>
  <si>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</si>
  <si>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</si>
  <si>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</si>
  <si>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</si>
  <si>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</si>
  <si>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</si>
  <si>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</si>
  <si>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</si>
  <si>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</si>
  <si>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</si>
  <si>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</si>
  <si>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</si>
  <si>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</si>
  <si>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</si>
  <si>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</si>
  <si>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</si>
  <si>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</si>
  <si>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</si>
  <si>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</si>
  <si>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</si>
  <si>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</si>
  <si>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</si>
  <si>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</si>
  <si>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</si>
  <si>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</si>
  <si>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</si>
  <si>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</si>
  <si>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</si>
  <si>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</si>
  <si>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</si>
  <si>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</si>
  <si>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</si>
  <si>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</si>
  <si>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</si>
  <si>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</si>
  <si>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</si>
  <si>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</si>
  <si>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</si>
  <si>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</si>
  <si>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</si>
  <si>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</si>
  <si>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</si>
  <si>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</si>
  <si>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</si>
  <si>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</si>
  <si>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</si>
  <si>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</si>
  <si>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</si>
  <si>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</si>
  <si>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</si>
  <si>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</si>
  <si>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</si>
  <si>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</si>
  <si>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</si>
  <si>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</si>
  <si>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</si>
  <si>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</si>
  <si>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</si>
  <si>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</si>
  <si>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</si>
  <si>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</si>
  <si>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</si>
  <si>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</si>
  <si>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</si>
  <si>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</si>
  <si>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</si>
  <si>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</si>
  <si>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</si>
  <si>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</si>
  <si>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</si>
  <si>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</si>
  <si>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</si>
  <si>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</si>
  <si>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</si>
  <si>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</si>
  <si>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</si>
  <si>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</si>
  <si>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</si>
  <si>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</si>
  <si>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</si>
  <si>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</si>
  <si>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</si>
  <si>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</si>
  <si>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</si>
  <si>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</si>
  <si>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</si>
  <si>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</si>
  <si>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</si>
  <si>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</si>
  <si>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</si>
  <si>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</si>
  <si>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</si>
  <si>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</si>
  <si>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</si>
  <si>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</si>
  <si>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</si>
  <si>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</si>
  <si>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</si>
  <si>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</si>
  <si>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</si>
  <si>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</si>
  <si>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</si>
  <si>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</si>
  <si>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</si>
  <si>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</si>
  <si>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</si>
  <si>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</si>
  <si>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</si>
  <si>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</si>
  <si>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</si>
  <si>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</si>
  <si>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</si>
  <si>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</si>
  <si>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</si>
  <si>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</si>
  <si>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</si>
  <si>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</si>
  <si>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</si>
  <si>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</si>
  <si>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</si>
  <si>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</si>
  <si>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</si>
  <si>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</si>
  <si>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</si>
  <si>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</si>
  <si>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</si>
  <si>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</si>
  <si>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</si>
  <si>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</si>
  <si>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</si>
  <si>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</si>
  <si>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</si>
  <si>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</si>
  <si>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</si>
  <si>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</si>
  <si>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</si>
  <si>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</si>
  <si>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</si>
  <si>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</si>
  <si>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</si>
  <si>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</si>
  <si>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</si>
  <si>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</si>
  <si>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</si>
  <si>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</si>
  <si>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</si>
  <si>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</si>
  <si>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</si>
  <si>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</si>
  <si>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</si>
  <si>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</si>
  <si>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</si>
  <si>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</si>
  <si>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</si>
  <si>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</si>
  <si>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</si>
  <si>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</si>
  <si>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</si>
  <si>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</si>
  <si>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</si>
  <si>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</si>
  <si>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</si>
  <si>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</si>
  <si>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</si>
  <si>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</si>
  <si>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</si>
  <si>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</si>
  <si>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</si>
  <si>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</si>
  <si>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</si>
  <si>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</si>
  <si>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</si>
  <si>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</si>
  <si>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</si>
  <si>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</si>
  <si>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</si>
  <si>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</si>
  <si>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</si>
  <si>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</si>
  <si>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</si>
  <si>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</si>
  <si>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</si>
  <si>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</si>
  <si>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</si>
  <si>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</si>
  <si>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</si>
  <si>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</si>
  <si>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</si>
  <si>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</si>
  <si>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</si>
  <si>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</si>
  <si>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</si>
  <si>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</si>
  <si>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</si>
  <si>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</si>
  <si>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</si>
  <si>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</si>
  <si>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</si>
  <si>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</si>
  <si>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</si>
  <si>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</si>
  <si>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</si>
  <si>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</si>
  <si>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</si>
  <si>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</si>
  <si>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</si>
  <si>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</si>
  <si>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</si>
  <si>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</si>
  <si>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</si>
  <si>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</si>
  <si>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</si>
  <si>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</si>
  <si>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</si>
  <si>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</si>
  <si>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</si>
  <si>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</si>
  <si>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</si>
  <si>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</si>
  <si>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</si>
  <si>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</si>
  <si>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</si>
  <si>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</si>
  <si>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</si>
  <si>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</si>
  <si>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</si>
  <si>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</si>
  <si>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</si>
  <si>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</si>
  <si>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</si>
  <si>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</si>
  <si>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</si>
  <si>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</si>
  <si>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</si>
  <si>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</si>
  <si>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</si>
  <si>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</si>
  <si>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</si>
  <si>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</si>
  <si>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</si>
  <si>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</si>
  <si>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</si>
  <si>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</si>
  <si>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</si>
  <si>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</si>
  <si>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</si>
  <si>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</si>
  <si>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</si>
  <si>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</si>
  <si>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</si>
  <si>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</si>
  <si>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</si>
  <si>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</si>
  <si>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</si>
  <si>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</si>
  <si>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</si>
  <si>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</si>
  <si>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</si>
  <si>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</si>
  <si>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</si>
  <si>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</si>
  <si>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</si>
  <si>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</si>
  <si>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</si>
  <si>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</si>
  <si>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</si>
  <si>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</si>
  <si>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</si>
  <si>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</si>
  <si>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</si>
  <si>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</si>
  <si>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</si>
  <si>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</si>
  <si>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</si>
  <si>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</si>
  <si>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</si>
  <si>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</si>
  <si>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</si>
  <si>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</si>
  <si>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</si>
  <si>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</si>
  <si>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</si>
  <si>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</si>
  <si>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</si>
  <si>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</si>
  <si>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</si>
  <si>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</si>
  <si>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</si>
  <si>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</si>
  <si>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</si>
  <si>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</si>
  <si>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</si>
  <si>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</si>
  <si>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</si>
  <si>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</si>
  <si>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</si>
  <si>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</si>
  <si>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</si>
  <si>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</si>
  <si>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</si>
  <si>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</si>
  <si>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</si>
  <si>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</si>
  <si>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</si>
  <si>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</si>
  <si>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</si>
  <si>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</si>
  <si>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</si>
  <si>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</si>
  <si>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</si>
  <si>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</si>
  <si>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</si>
  <si>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</si>
  <si>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</si>
  <si>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</si>
  <si>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</si>
  <si>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</si>
  <si>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</si>
  <si>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</si>
  <si>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</si>
  <si>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</si>
  <si>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</si>
  <si>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</si>
  <si>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</si>
  <si>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</si>
  <si>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</si>
  <si>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</si>
  <si>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</si>
  <si>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</si>
  <si>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</si>
  <si>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</si>
  <si>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</si>
  <si>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</si>
  <si>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</si>
  <si>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</si>
  <si>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</si>
  <si>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</si>
  <si>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</si>
  <si>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</si>
  <si>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</si>
  <si>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</si>
  <si>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</si>
  <si>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</si>
  <si>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</si>
  <si>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</si>
  <si>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</si>
  <si>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</si>
  <si>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</si>
  <si>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</si>
  <si>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</si>
  <si>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</si>
  <si>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</si>
  <si>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</si>
  <si>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</si>
  <si>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</si>
  <si>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</si>
  <si>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</si>
  <si>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</si>
  <si>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</si>
  <si>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</si>
  <si>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</si>
  <si>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</si>
  <si>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</si>
  <si>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</si>
  <si>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</si>
  <si>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</si>
  <si>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</si>
  <si>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</si>
  <si>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</si>
  <si>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</si>
  <si>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</si>
  <si>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</si>
  <si>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</si>
  <si>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</si>
  <si>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</si>
  <si>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</si>
  <si>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</si>
  <si>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</si>
  <si>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</si>
  <si>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</si>
  <si>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</si>
  <si>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</si>
  <si>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</si>
  <si>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</si>
  <si>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</si>
  <si>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</si>
  <si>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</si>
  <si>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</si>
  <si>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</si>
  <si>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</si>
  <si>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</si>
  <si>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</si>
  <si>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</si>
  <si>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</si>
  <si>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</si>
  <si>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</si>
  <si>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</si>
  <si>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</si>
  <si>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</si>
  <si>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</si>
  <si>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</si>
  <si>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</si>
  <si>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</si>
  <si>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</si>
  <si>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</si>
  <si>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</si>
  <si>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</si>
  <si>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</si>
  <si>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</si>
  <si>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</si>
  <si>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</si>
  <si>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</si>
  <si>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</si>
  <si>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</si>
  <si>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</si>
  <si>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</si>
  <si>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</si>
  <si>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</si>
  <si>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</si>
  <si>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</si>
  <si>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</si>
  <si>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</si>
  <si>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</si>
  <si>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</si>
  <si>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</si>
  <si>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</si>
  <si>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</si>
  <si>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</si>
  <si>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</si>
  <si>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</si>
  <si>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</si>
  <si>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</si>
  <si>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</si>
  <si>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</si>
  <si>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</si>
  <si>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</si>
  <si>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</si>
  <si>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</si>
  <si>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</si>
  <si>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</si>
  <si>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</si>
  <si>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</si>
  <si>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</si>
  <si>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</si>
  <si>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</si>
  <si>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</si>
  <si>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</si>
  <si>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</si>
  <si>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</si>
  <si>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</si>
  <si>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</si>
  <si>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</si>
  <si>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</si>
  <si>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</si>
  <si>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</si>
  <si>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</si>
  <si>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</si>
  <si>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</si>
  <si>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</si>
  <si>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</si>
  <si>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</si>
  <si>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</si>
  <si>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</si>
  <si>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</si>
  <si>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</si>
  <si>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</si>
  <si>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</si>
  <si>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</si>
  <si>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</si>
  <si>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</si>
  <si>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</si>
  <si>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</si>
  <si>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</si>
  <si>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</si>
  <si>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</si>
  <si>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</si>
  <si>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</si>
  <si>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</si>
  <si>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</si>
  <si>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</si>
  <si>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</si>
  <si>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</si>
  <si>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</si>
  <si>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</si>
  <si>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</si>
  <si>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</si>
  <si>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</si>
  <si>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</si>
  <si>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</si>
  <si>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</si>
  <si>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</si>
  <si>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</si>
  <si>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</si>
  <si>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</si>
  <si>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</si>
  <si>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</si>
  <si>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</si>
  <si>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</si>
  <si>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</si>
  <si>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</si>
  <si>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</si>
  <si>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</si>
  <si>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</si>
  <si>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</si>
  <si>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</si>
  <si>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</si>
  <si>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</si>
  <si>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</si>
  <si>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</si>
  <si>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</si>
  <si>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</si>
  <si>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</si>
  <si>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</si>
  <si>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</si>
  <si>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</si>
  <si>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</si>
  <si>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</si>
  <si>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</si>
  <si>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</si>
  <si>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</si>
  <si>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</si>
  <si>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</si>
  <si>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</si>
  <si>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</si>
  <si>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</si>
  <si>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</si>
  <si>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</si>
  <si>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</si>
  <si>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</si>
  <si>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</si>
  <si>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</si>
  <si>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</si>
  <si>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</si>
  <si>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</si>
  <si>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</si>
  <si>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</si>
  <si>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</si>
  <si>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</si>
  <si>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</si>
  <si>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</si>
  <si>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</si>
  <si>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</si>
  <si>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</si>
  <si>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</si>
  <si>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</si>
  <si>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</si>
  <si>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</si>
  <si>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</si>
  <si>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</si>
  <si>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</si>
  <si>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</si>
  <si>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</si>
  <si>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</si>
  <si>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</si>
  <si>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</si>
  <si>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</si>
  <si>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</si>
  <si>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</si>
  <si>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</si>
  <si>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</si>
  <si>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</si>
  <si>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</si>
  <si>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</si>
  <si>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</si>
  <si>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</si>
  <si>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</si>
  <si>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</si>
  <si>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</si>
  <si>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</si>
  <si>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</si>
  <si>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</si>
  <si>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</si>
  <si>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</si>
  <si>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</si>
  <si>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</si>
  <si>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</si>
  <si>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</si>
  <si>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</si>
  <si>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</si>
  <si>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</si>
  <si>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</si>
  <si>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</si>
  <si>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</si>
  <si>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</si>
  <si>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</si>
  <si>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</si>
  <si>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</si>
  <si>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</si>
  <si>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</si>
  <si>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</si>
  <si>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</si>
  <si>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</si>
  <si>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</si>
  <si>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</si>
  <si>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</si>
  <si>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</si>
  <si>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</si>
  <si>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</si>
  <si>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</si>
  <si>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</si>
  <si>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</si>
  <si>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</si>
  <si>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</si>
  <si>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</si>
  <si>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</si>
  <si>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</si>
  <si>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</si>
  <si>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</si>
  <si>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</si>
  <si>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</si>
  <si>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</si>
  <si>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</si>
  <si>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</si>
  <si>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</si>
  <si>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</si>
  <si>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</si>
  <si>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</si>
  <si>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</si>
  <si>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</si>
  <si>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</si>
  <si>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</si>
  <si>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</si>
  <si>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</si>
  <si>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</si>
  <si>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</si>
  <si>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</si>
  <si>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</si>
  <si>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</si>
  <si>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</si>
  <si>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</si>
  <si>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</si>
  <si>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</si>
  <si>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</si>
  <si>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</si>
  <si>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</si>
  <si>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</si>
  <si>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</si>
  <si>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</si>
  <si>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</si>
  <si>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</si>
  <si>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</si>
  <si>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</si>
  <si>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</si>
  <si>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</si>
  <si>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</si>
  <si>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</si>
  <si>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</si>
  <si>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</si>
  <si>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</si>
  <si>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</si>
  <si>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</si>
  <si>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</si>
  <si>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</si>
  <si>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</si>
  <si>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</si>
  <si>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</si>
  <si>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</si>
  <si>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</si>
  <si>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</si>
  <si>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</si>
  <si>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</si>
  <si>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</si>
  <si>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</si>
  <si>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</si>
  <si>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</si>
  <si>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</si>
  <si>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</si>
  <si>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</si>
  <si>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</si>
  <si>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</si>
  <si>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</si>
  <si>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</si>
  <si>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</si>
  <si>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</si>
  <si>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</si>
  <si>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</si>
  <si>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</si>
  <si>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</si>
  <si>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</si>
  <si>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</si>
  <si>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</si>
  <si>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</si>
  <si>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</si>
  <si>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</si>
  <si>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</si>
  <si>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</si>
  <si>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</si>
  <si>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</si>
  <si>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</si>
  <si>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</si>
  <si>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</si>
  <si>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</si>
  <si>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</si>
  <si>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</si>
  <si>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</si>
  <si>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</si>
  <si>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</si>
  <si>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</si>
  <si>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</si>
  <si>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</si>
  <si>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</si>
  <si>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</si>
  <si>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</si>
  <si>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</si>
  <si>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</si>
  <si>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</si>
  <si>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</si>
  <si>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</si>
  <si>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</si>
  <si>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</si>
  <si>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</si>
  <si>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</si>
  <si>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</si>
  <si>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</si>
  <si>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</si>
  <si>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</si>
  <si>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</si>
  <si>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</si>
  <si>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</si>
  <si>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</si>
  <si>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</si>
  <si>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</si>
  <si>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</si>
  <si>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</si>
  <si>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</si>
  <si>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</si>
  <si>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</si>
  <si>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</si>
  <si>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</si>
  <si>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</si>
  <si>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</si>
  <si>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</si>
  <si>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</si>
  <si>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</si>
  <si>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</si>
  <si>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</si>
  <si>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</si>
  <si>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</si>
  <si>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</si>
  <si>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</si>
  <si>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</si>
  <si>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</si>
  <si>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</si>
  <si>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</si>
  <si>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</si>
  <si>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</si>
  <si>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</si>
  <si>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</si>
  <si>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</si>
  <si>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</si>
  <si>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</si>
  <si>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</si>
  <si>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</si>
  <si>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</si>
  <si>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</si>
  <si>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</si>
  <si>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</si>
  <si>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</si>
  <si>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</si>
  <si>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</si>
  <si>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</si>
  <si>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</si>
  <si>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</si>
  <si>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</si>
  <si>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</si>
  <si>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</si>
  <si>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</si>
  <si>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</si>
  <si>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</si>
  <si>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</si>
  <si>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</si>
  <si>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</si>
  <si>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</si>
  <si>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</si>
  <si>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</si>
  <si>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</si>
  <si>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</si>
  <si>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</si>
  <si>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</si>
  <si>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</si>
  <si>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</si>
  <si>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</si>
  <si>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</si>
  <si>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</si>
  <si>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</si>
  <si>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</si>
  <si>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</si>
  <si>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</si>
  <si>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</si>
  <si>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</si>
  <si>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</si>
  <si>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</si>
  <si>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</si>
  <si>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</si>
  <si>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</si>
  <si>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</si>
  <si>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</si>
  <si>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</si>
  <si>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</si>
  <si>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</si>
  <si>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</si>
  <si>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</si>
  <si>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</si>
  <si>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</si>
  <si>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</si>
  <si>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</si>
  <si>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</si>
  <si>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</si>
  <si>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</si>
  <si>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</si>
  <si>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</si>
  <si>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</si>
  <si>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</si>
  <si>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</si>
  <si>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</si>
  <si>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</si>
  <si>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</si>
  <si>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</si>
  <si>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</si>
  <si>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</si>
  <si>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</si>
  <si>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</si>
  <si>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</si>
  <si>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</si>
  <si>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</si>
  <si>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</si>
  <si>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</si>
  <si>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</si>
  <si>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</si>
  <si>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</si>
  <si>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</si>
  <si>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</si>
  <si>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</si>
  <si>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</si>
  <si>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</si>
  <si>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</si>
  <si>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</si>
  <si>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</si>
  <si>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</si>
  <si>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</si>
  <si>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</si>
  <si>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</si>
  <si>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</si>
  <si>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</si>
  <si>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</si>
  <si>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</si>
  <si>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</si>
  <si>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</si>
  <si>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</si>
  <si>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</si>
  <si>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</si>
  <si>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</si>
  <si>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</si>
  <si>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</si>
  <si>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</si>
  <si>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</si>
  <si>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</si>
  <si>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</si>
  <si>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</si>
  <si>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</si>
  <si>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</si>
  <si>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</si>
  <si>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</si>
  <si>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</si>
  <si>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</si>
  <si>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</si>
  <si>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</si>
  <si>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</si>
  <si>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</si>
  <si>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</si>
  <si>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</si>
  <si>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</si>
  <si>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</si>
  <si>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</si>
  <si>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</si>
  <si>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</si>
  <si>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</si>
  <si>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</si>
  <si>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</si>
  <si>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</si>
  <si>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</si>
  <si>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</si>
  <si>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</si>
  <si>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</si>
  <si>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</si>
  <si>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</si>
  <si>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</si>
  <si>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</si>
  <si>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</si>
  <si>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</si>
  <si>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</si>
  <si>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</si>
  <si>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</si>
  <si>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</si>
  <si>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</si>
  <si>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</si>
  <si>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</si>
  <si>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</si>
  <si>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</si>
  <si>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</si>
  <si>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</si>
  <si>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</si>
  <si>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</si>
  <si>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</si>
  <si>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</si>
  <si>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</si>
  <si>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</si>
  <si>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</si>
  <si>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</si>
  <si>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</si>
  <si>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</si>
  <si>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</si>
  <si>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</si>
  <si>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</si>
  <si>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</si>
  <si>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</si>
  <si>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</si>
  <si>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</si>
  <si>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</si>
  <si>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</si>
  <si>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</si>
  <si>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</si>
  <si>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</si>
  <si>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</si>
  <si>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</si>
  <si>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</si>
  <si>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</si>
  <si>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</si>
  <si>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</si>
  <si>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</si>
  <si>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</si>
  <si>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</si>
  <si>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</si>
  <si>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</si>
  <si>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</si>
  <si>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</si>
  <si>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</si>
  <si>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</si>
  <si>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</si>
  <si>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</si>
  <si>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</si>
  <si>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</si>
  <si>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</si>
  <si>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</si>
  <si>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</si>
  <si>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</si>
  <si>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</si>
  <si>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</si>
  <si>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</si>
  <si>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</si>
  <si>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</si>
  <si>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</si>
  <si>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</si>
  <si>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</si>
  <si>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</si>
  <si>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</si>
  <si>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</si>
  <si>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</si>
  <si>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</si>
  <si>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</si>
  <si>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</si>
  <si>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</si>
  <si>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</si>
  <si>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</si>
  <si>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</si>
  <si>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</si>
  <si>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</si>
  <si>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</si>
  <si>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</si>
  <si>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</si>
  <si>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</si>
  <si>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</si>
  <si>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</si>
  <si>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</si>
  <si>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</si>
  <si>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</si>
  <si>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</si>
  <si>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</si>
  <si>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</si>
  <si>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</si>
  <si>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</si>
  <si>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</si>
  <si>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</si>
  <si>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</si>
  <si>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</si>
  <si>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</si>
  <si>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</si>
  <si>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</si>
  <si>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</si>
  <si>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</si>
  <si>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</si>
  <si>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</si>
  <si>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</si>
  <si>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</si>
  <si>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</si>
  <si>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</si>
  <si>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</si>
  <si>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</si>
  <si>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</si>
  <si>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</si>
  <si>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</si>
  <si>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</si>
  <si>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</si>
  <si>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</si>
  <si>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</si>
  <si>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</si>
  <si>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</si>
  <si>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</si>
  <si>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</si>
  <si>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</si>
  <si>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</si>
  <si>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</si>
  <si>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</si>
  <si>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</si>
  <si>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</si>
  <si>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</si>
  <si>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</si>
  <si>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</si>
  <si>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</si>
  <si>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</si>
  <si>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</si>
  <si>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</si>
  <si>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</si>
  <si>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</si>
  <si>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</si>
  <si>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</si>
  <si>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</si>
  <si>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</si>
  <si>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</si>
  <si>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</si>
  <si>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</si>
  <si>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</si>
  <si>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</si>
  <si>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</si>
  <si>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</si>
  <si>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</si>
  <si>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</si>
  <si>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</si>
  <si>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</si>
  <si>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</si>
  <si>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</si>
  <si>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</si>
  <si>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</si>
  <si>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</si>
  <si>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</si>
  <si>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</si>
  <si>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</si>
  <si>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</si>
  <si>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</si>
  <si>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</si>
  <si>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</si>
  <si>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</si>
  <si>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</si>
  <si>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</si>
  <si>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</si>
  <si>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</si>
  <si>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</si>
  <si>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</si>
  <si>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</si>
  <si>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</si>
  <si>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</si>
  <si>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</si>
  <si>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</si>
  <si>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</si>
  <si>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</si>
  <si>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</si>
  <si>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</si>
  <si>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</si>
  <si>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</si>
  <si>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</si>
  <si>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</si>
  <si>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</si>
  <si>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</si>
  <si>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</si>
  <si>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</si>
  <si>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</si>
  <si>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</si>
  <si>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</si>
  <si>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</si>
  <si>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</si>
  <si>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</si>
  <si>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</si>
  <si>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</si>
  <si>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</si>
  <si>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</si>
  <si>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</si>
  <si>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</si>
  <si>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</si>
  <si>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</si>
  <si>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</si>
  <si>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</si>
  <si>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</si>
  <si>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</si>
  <si>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</si>
  <si>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</si>
  <si>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</si>
  <si>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</si>
  <si>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</si>
  <si>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</si>
  <si>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</si>
  <si>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</si>
  <si>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</si>
  <si>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</si>
  <si>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</si>
  <si>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</si>
  <si>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</si>
  <si>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</si>
  <si>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</si>
  <si>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</si>
  <si>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</si>
  <si>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</si>
  <si>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</si>
  <si>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</si>
  <si>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</si>
  <si>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</si>
  <si>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</si>
  <si>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</si>
  <si>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</si>
  <si>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</si>
  <si>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</si>
  <si>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</si>
  <si>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</si>
  <si>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</si>
  <si>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</si>
  <si>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</si>
  <si>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</si>
  <si>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</si>
  <si>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</si>
  <si>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</si>
  <si>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</si>
  <si>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</si>
  <si>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</si>
  <si>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</si>
  <si>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</si>
  <si>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</si>
  <si>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</si>
  <si>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</si>
  <si>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</si>
  <si>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</si>
  <si>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</si>
  <si>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</si>
  <si>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</si>
  <si>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</si>
  <si>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</si>
  <si>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</si>
  <si>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</si>
  <si>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</si>
  <si>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</si>
  <si>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</si>
  <si>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</si>
  <si>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</si>
  <si>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</si>
  <si>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</si>
  <si>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</si>
  <si>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</si>
  <si>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</si>
  <si>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</si>
  <si>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</si>
  <si>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</si>
  <si>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</si>
  <si>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</si>
  <si>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</si>
  <si>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</si>
  <si>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</si>
  <si>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</si>
  <si>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</si>
  <si>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</si>
  <si>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</si>
  <si>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</si>
  <si>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</si>
  <si>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</si>
  <si>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</si>
  <si>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</si>
  <si>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</si>
  <si>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</si>
  <si>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</si>
  <si>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</si>
  <si>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</si>
  <si>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</si>
  <si>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</si>
  <si>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</si>
  <si>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</si>
  <si>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</si>
  <si>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</si>
  <si>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</si>
  <si>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</si>
  <si>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</si>
  <si>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</si>
  <si>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</si>
  <si>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</si>
  <si>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</si>
  <si>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</si>
  <si>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</si>
  <si>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</si>
  <si>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</si>
  <si>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</si>
  <si>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</si>
  <si>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</si>
  <si>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</si>
  <si>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</si>
  <si>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</si>
  <si>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</si>
  <si>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</si>
  <si>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</si>
  <si>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</si>
  <si>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</si>
  <si>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</si>
  <si>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</si>
  <si>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</si>
  <si>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</si>
  <si>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</si>
  <si>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</si>
  <si>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</si>
  <si>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</si>
  <si>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</si>
  <si>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</si>
  <si>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</si>
  <si>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</si>
  <si>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</si>
  <si>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</si>
  <si>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</si>
  <si>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</si>
  <si>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</si>
  <si>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</si>
  <si>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</si>
  <si>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</si>
  <si>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</si>
  <si>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</si>
  <si>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</si>
  <si>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</si>
  <si>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</si>
  <si>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</si>
  <si>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</si>
  <si>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</si>
  <si>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</si>
  <si>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</si>
  <si>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</si>
  <si>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</si>
  <si>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</si>
  <si>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</si>
  <si>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</si>
  <si>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</si>
  <si>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</si>
  <si>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</si>
  <si>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</si>
  <si>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</si>
  <si>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</si>
  <si>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</si>
  <si>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</si>
  <si>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</si>
  <si>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</si>
  <si>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</si>
  <si>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</si>
  <si>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</si>
  <si>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</si>
  <si>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</si>
  <si>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</si>
  <si>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</si>
  <si>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</si>
  <si>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</si>
  <si>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</si>
  <si>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</si>
  <si>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</si>
  <si>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</si>
  <si>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</si>
  <si>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</si>
  <si>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</si>
  <si>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</si>
  <si>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</si>
  <si>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</si>
  <si>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</si>
  <si>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</si>
  <si>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</si>
  <si>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</si>
  <si>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</si>
  <si>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</si>
  <si>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</si>
  <si>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</si>
  <si>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</si>
  <si>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</si>
  <si>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</si>
  <si>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</si>
  <si>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</si>
  <si>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</si>
  <si>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</si>
  <si>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</si>
  <si>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</si>
  <si>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</si>
  <si>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</si>
  <si>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</si>
  <si>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</si>
  <si>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</si>
  <si>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</si>
  <si>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</si>
  <si>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</si>
  <si>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</si>
  <si>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</si>
  <si>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</si>
  <si>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</si>
  <si>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</si>
  <si>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</si>
  <si>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</si>
  <si>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</si>
  <si>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</si>
  <si>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</si>
  <si>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</si>
  <si>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</si>
  <si>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</si>
  <si>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</si>
  <si>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</si>
  <si>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</si>
  <si>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</si>
  <si>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</si>
  <si>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</si>
  <si>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</si>
  <si>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</si>
  <si>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</si>
  <si>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</si>
  <si>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</si>
  <si>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</si>
  <si>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</si>
  <si>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</si>
  <si>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</si>
  <si>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</si>
  <si>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</si>
  <si>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</si>
  <si>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</si>
  <si>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</si>
  <si>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</si>
  <si>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</si>
  <si>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</si>
  <si>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</si>
  <si>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</si>
  <si>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</si>
  <si>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</si>
  <si>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</si>
  <si>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</si>
  <si>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</si>
  <si>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</si>
  <si>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</si>
  <si>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</si>
  <si>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</si>
  <si>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</si>
  <si>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</si>
  <si>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</si>
  <si>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</si>
  <si>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</si>
  <si>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</si>
  <si>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</si>
  <si>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</si>
  <si>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</si>
  <si>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</si>
  <si>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</si>
  <si>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</si>
  <si>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</si>
  <si>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</si>
  <si>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</si>
  <si>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</si>
  <si>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</si>
  <si>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</si>
  <si>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</si>
  <si>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</si>
  <si>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</si>
  <si>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</si>
  <si>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</si>
  <si>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</si>
  <si>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</si>
  <si>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</si>
  <si>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</si>
  <si>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</si>
  <si>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</si>
  <si>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</si>
  <si>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</si>
  <si>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</si>
  <si>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</si>
  <si>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</si>
  <si>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</si>
  <si>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</si>
  <si>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</si>
  <si>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</si>
  <si>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</si>
  <si>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</si>
  <si>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</si>
  <si>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</si>
  <si>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</si>
  <si>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</si>
  <si>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</si>
  <si>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</si>
  <si>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</si>
  <si>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</si>
  <si>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</si>
  <si>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</si>
  <si>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</si>
  <si>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</si>
  <si>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</si>
  <si>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</si>
  <si>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</si>
  <si>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</si>
  <si>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</si>
  <si>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</si>
  <si>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</si>
  <si>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</si>
  <si>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</si>
  <si>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</si>
  <si>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</si>
  <si>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</si>
  <si>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</si>
  <si>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</si>
  <si>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</si>
  <si>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</si>
  <si>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</si>
  <si>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</si>
  <si>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</si>
  <si>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</si>
  <si>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</si>
  <si>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</si>
  <si>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</si>
  <si>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</si>
  <si>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</si>
  <si>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</si>
  <si>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</si>
  <si>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</si>
  <si>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</si>
  <si>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</si>
  <si>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</si>
  <si>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</si>
  <si>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</si>
  <si>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</si>
  <si>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</si>
  <si>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</si>
  <si>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</si>
  <si>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</si>
  <si>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</si>
  <si>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</si>
  <si>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</si>
  <si>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</si>
  <si>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</si>
  <si>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</si>
  <si>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</si>
  <si>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</si>
  <si>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</si>
  <si>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</si>
  <si>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</si>
  <si>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</si>
  <si>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</si>
  <si>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</si>
  <si>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</si>
  <si>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</si>
  <si>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</si>
  <si>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</si>
  <si>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</si>
  <si>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</si>
  <si>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</si>
  <si>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</si>
  <si>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</si>
  <si>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</si>
  <si>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</si>
  <si>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</si>
  <si>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</si>
  <si>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</si>
  <si>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</si>
  <si>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</si>
  <si>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</si>
  <si>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</si>
  <si>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</si>
  <si>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</si>
  <si>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</si>
  <si>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</si>
  <si>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</si>
  <si>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</si>
  <si>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</si>
  <si>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</si>
  <si>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</si>
  <si>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</si>
  <si>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</si>
  <si>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</si>
  <si>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</si>
  <si>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</si>
  <si>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</si>
  <si>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</si>
  <si>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</si>
  <si>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</si>
  <si>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</si>
  <si>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</si>
  <si>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</si>
  <si>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</si>
  <si>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</si>
  <si>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</si>
  <si>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</si>
  <si>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</si>
  <si>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</si>
  <si>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</si>
  <si>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</si>
  <si>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</si>
  <si>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</si>
  <si>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</si>
  <si>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</si>
  <si>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</si>
  <si>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</si>
  <si>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</si>
  <si>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</si>
  <si>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</si>
  <si>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</si>
  <si>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</si>
  <si>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</si>
  <si>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</si>
  <si>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</si>
  <si>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</si>
  <si>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</si>
  <si>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</si>
  <si>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</si>
  <si>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</si>
  <si>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</si>
  <si>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</si>
  <si>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</si>
  <si>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</si>
  <si>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</si>
  <si>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</si>
  <si>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</si>
  <si>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</si>
  <si>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</si>
  <si>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</si>
  <si>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</si>
  <si>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</si>
  <si>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</si>
  <si>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</si>
  <si>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</si>
  <si>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</si>
  <si>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</si>
  <si>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</si>
  <si>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</si>
  <si>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</si>
  <si>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</si>
  <si>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</si>
  <si>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</si>
  <si>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</si>
  <si>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</si>
  <si>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</si>
  <si>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</si>
  <si>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</si>
  <si>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</si>
  <si>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</si>
  <si>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</si>
  <si>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</si>
  <si>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</si>
  <si>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</si>
  <si>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</si>
  <si>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</si>
  <si>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</si>
  <si>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</si>
  <si>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</si>
  <si>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</si>
  <si>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</si>
  <si>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</si>
  <si>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</si>
  <si>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</si>
  <si>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</si>
  <si>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</si>
  <si>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</si>
  <si>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</si>
  <si>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</si>
  <si>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</si>
  <si>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</si>
  <si>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</si>
  <si>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</si>
  <si>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</si>
  <si>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</si>
  <si>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</si>
  <si>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</si>
  <si>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</si>
  <si>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</si>
  <si>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</si>
  <si>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</si>
  <si>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</si>
  <si>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</si>
  <si>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</si>
  <si>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</si>
  <si>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</si>
  <si>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</si>
  <si>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</si>
  <si>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</si>
  <si>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</si>
  <si>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</si>
  <si>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</si>
  <si>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</si>
  <si>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</si>
  <si>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</si>
  <si>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</si>
  <si>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</si>
  <si>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</si>
  <si>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</si>
  <si>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</si>
  <si>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</si>
  <si>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</si>
  <si>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</si>
  <si>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</si>
  <si>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</si>
  <si>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</si>
  <si>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</si>
  <si>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</si>
  <si>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</si>
  <si>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</si>
  <si>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</si>
  <si>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</si>
  <si>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</si>
  <si>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</si>
  <si>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</si>
  <si>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</si>
  <si>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</si>
  <si>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</si>
  <si>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</si>
  <si>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</si>
  <si>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</si>
  <si>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</si>
  <si>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</si>
  <si>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</si>
  <si>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</si>
  <si>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</si>
  <si>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</si>
  <si>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</si>
  <si>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</si>
  <si>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</si>
  <si>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</si>
  <si>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</si>
  <si>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</si>
  <si>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</si>
  <si>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</si>
  <si>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</si>
  <si>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</si>
  <si>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</si>
  <si>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</si>
  <si>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</si>
  <si>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</si>
  <si>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</si>
  <si>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</si>
  <si>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</si>
  <si>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</si>
  <si>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</si>
  <si>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</si>
  <si>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</si>
  <si>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</si>
  <si>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</si>
  <si>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</si>
  <si>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</si>
  <si>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</si>
  <si>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</si>
  <si>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</si>
  <si>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</si>
  <si>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</si>
  <si>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</si>
  <si>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</si>
  <si>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</si>
  <si>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</si>
  <si>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</si>
  <si>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</si>
  <si>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</si>
  <si>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</si>
  <si>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</si>
  <si>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</si>
  <si>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</si>
  <si>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</si>
  <si>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</si>
  <si>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</si>
  <si>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</si>
  <si>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</si>
  <si>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</si>
  <si>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</si>
  <si>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</si>
  <si>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</si>
  <si>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</si>
  <si>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</si>
  <si>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</si>
  <si>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</si>
  <si>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</si>
  <si>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</si>
  <si>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</si>
  <si>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</si>
  <si>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</si>
  <si>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</si>
  <si>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</si>
  <si>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</si>
  <si>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</si>
  <si>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</si>
  <si>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</si>
  <si>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</si>
  <si>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</si>
  <si>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</si>
  <si>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</si>
  <si>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</si>
  <si>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</si>
  <si>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</si>
  <si>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</si>
  <si>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</si>
  <si>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</si>
  <si>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</si>
  <si>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</si>
  <si>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</si>
  <si>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</si>
  <si>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</si>
  <si>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</si>
  <si>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</si>
  <si>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</si>
  <si>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</si>
  <si>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</si>
  <si>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</si>
  <si>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</si>
  <si>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</si>
  <si>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</si>
  <si>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</si>
  <si>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</si>
  <si>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</si>
  <si>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</si>
  <si>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</si>
  <si>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</si>
  <si>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</si>
  <si>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</si>
  <si>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</si>
  <si>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</si>
  <si>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</si>
  <si>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</si>
  <si>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</si>
  <si>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</si>
  <si>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</si>
  <si>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</si>
  <si>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</si>
  <si>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</si>
  <si>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</si>
  <si>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</si>
  <si>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</si>
  <si>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</si>
  <si>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</si>
  <si>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</si>
  <si>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</si>
  <si>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</si>
  <si>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</si>
  <si>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</si>
  <si>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</si>
  <si>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</si>
  <si>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</si>
  <si>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</si>
  <si>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</si>
  <si>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</si>
  <si>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</si>
  <si>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</si>
  <si>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</si>
  <si>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</si>
  <si>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</si>
  <si>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</si>
  <si>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</si>
  <si>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</si>
  <si>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</si>
  <si>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</si>
  <si>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</si>
  <si>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</si>
  <si>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</si>
  <si>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</si>
  <si>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</si>
  <si>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</si>
  <si>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</si>
  <si>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</si>
  <si>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</si>
  <si>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</si>
  <si>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</si>
  <si>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</si>
  <si>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</si>
  <si>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</si>
  <si>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</si>
  <si>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</si>
  <si>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</si>
  <si>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</si>
  <si>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</si>
  <si>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</si>
  <si>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</si>
  <si>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</si>
  <si>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</si>
  <si>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</si>
  <si>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</si>
  <si>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</si>
  <si>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</si>
  <si>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</si>
  <si>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</si>
  <si>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</si>
  <si>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</si>
  <si>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</si>
  <si>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</si>
  <si>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</si>
  <si>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</si>
  <si>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</si>
  <si>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</si>
  <si>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</si>
  <si>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</si>
  <si>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</si>
  <si>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</si>
  <si>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</si>
  <si>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</si>
  <si>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</si>
  <si>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</si>
  <si>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</si>
  <si>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</si>
  <si>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</si>
  <si>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</si>
  <si>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</si>
  <si>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</si>
  <si>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</si>
  <si>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</si>
  <si>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</si>
  <si>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</si>
  <si>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</si>
  <si>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</si>
  <si>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</si>
  <si>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</si>
  <si>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</si>
  <si>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</si>
  <si>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</si>
  <si>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</si>
  <si>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</si>
  <si>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</si>
  <si>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</si>
  <si>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</si>
  <si>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</si>
  <si>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</si>
  <si>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</si>
  <si>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</si>
  <si>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</si>
  <si>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</si>
  <si>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</si>
  <si>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</si>
  <si>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</si>
  <si>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</si>
  <si>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</si>
  <si>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</si>
  <si>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</si>
  <si>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</si>
  <si>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</si>
  <si>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</si>
  <si>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</si>
  <si>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</si>
  <si>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</si>
  <si>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</si>
  <si>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</si>
  <si>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</si>
  <si>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</si>
  <si>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</si>
  <si>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</si>
  <si>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</si>
  <si>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</si>
  <si>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</si>
  <si>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</si>
  <si>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</si>
  <si>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</si>
  <si>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</si>
  <si>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</si>
  <si>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</si>
  <si>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</si>
  <si>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</si>
  <si>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</si>
  <si>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</si>
  <si>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</si>
  <si>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</si>
  <si>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</si>
  <si>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</si>
  <si>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</si>
  <si>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</si>
  <si>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</si>
  <si>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</si>
  <si>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</si>
  <si>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</si>
  <si>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</si>
  <si>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</si>
  <si>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</si>
  <si>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</si>
  <si>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</si>
  <si>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</si>
  <si>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</si>
  <si>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</si>
  <si>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</si>
  <si>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</si>
  <si>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</si>
  <si>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</si>
  <si>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</si>
  <si>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</si>
  <si>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</si>
  <si>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</si>
  <si>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</si>
  <si>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</si>
  <si>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</si>
  <si>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</si>
  <si>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</si>
  <si>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</si>
  <si>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</si>
  <si>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</si>
  <si>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</si>
  <si>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</si>
  <si>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</si>
  <si>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</si>
  <si>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</si>
  <si>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</si>
  <si>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</si>
  <si>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</si>
  <si>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</si>
  <si>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</si>
  <si>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</si>
  <si>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</si>
  <si>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</si>
  <si>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</si>
  <si>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</si>
  <si>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</si>
  <si>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</si>
  <si>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</si>
  <si>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</si>
  <si>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</si>
  <si>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</si>
  <si>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</si>
  <si>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</si>
  <si>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</si>
  <si>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</si>
  <si>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</si>
  <si>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</si>
  <si>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</si>
  <si>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</si>
  <si>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</si>
  <si>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</si>
  <si>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</si>
  <si>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</si>
  <si>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</si>
  <si>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</si>
  <si>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</si>
  <si>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</si>
  <si>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</si>
  <si>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</si>
  <si>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</si>
  <si>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</si>
  <si>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</si>
  <si>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</si>
  <si>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</si>
  <si>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</si>
  <si>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</si>
  <si>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</si>
  <si>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</si>
  <si>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</si>
  <si>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</si>
  <si>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</si>
  <si>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</si>
  <si>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</si>
  <si>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</si>
  <si>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</si>
  <si>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</si>
  <si>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</si>
  <si>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</si>
  <si>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</si>
  <si>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</si>
  <si>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</si>
  <si>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</si>
  <si>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</si>
  <si>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</si>
  <si>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</si>
  <si>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</si>
  <si>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</si>
  <si>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</si>
  <si>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</si>
  <si>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</si>
  <si>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</si>
  <si>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</si>
  <si>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</si>
  <si>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</si>
  <si>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</si>
  <si>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</si>
  <si>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</si>
  <si>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</si>
  <si>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</si>
  <si>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</si>
  <si>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</si>
  <si>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</si>
  <si>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</si>
  <si>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</si>
  <si>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</si>
  <si>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</si>
  <si>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</si>
  <si>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</si>
  <si>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</si>
  <si>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</si>
  <si>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</si>
  <si>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</si>
  <si>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</si>
  <si>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</si>
  <si>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</si>
  <si>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</si>
  <si>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</si>
  <si>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</si>
  <si>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</si>
  <si>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</si>
  <si>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</si>
  <si>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</si>
  <si>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</si>
  <si>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</si>
  <si>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</si>
  <si>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</si>
  <si>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</si>
  <si>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</si>
  <si>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</si>
  <si>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</si>
  <si>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</si>
  <si>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</si>
  <si>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</si>
  <si>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</si>
  <si>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</si>
  <si>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</si>
  <si>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</si>
  <si>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</si>
  <si>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</si>
  <si>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</si>
  <si>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</si>
  <si>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</si>
  <si>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</si>
  <si>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</si>
  <si>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</si>
  <si>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</si>
  <si>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</si>
  <si>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</si>
  <si>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</si>
  <si>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</si>
  <si>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</si>
  <si>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</si>
  <si>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</si>
  <si>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</si>
  <si>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</si>
  <si>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</si>
  <si>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</si>
  <si>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</si>
  <si>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</si>
  <si>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</si>
  <si>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</si>
  <si>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</si>
  <si>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</si>
  <si>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</si>
  <si>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</si>
  <si>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</si>
  <si>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</si>
  <si>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</si>
  <si>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</si>
  <si>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</si>
  <si>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</si>
  <si>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</si>
  <si>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</si>
  <si>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</si>
  <si>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</si>
  <si>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</si>
  <si>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</si>
  <si>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</si>
  <si>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</si>
  <si>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</si>
  <si>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</si>
  <si>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</si>
  <si>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</si>
  <si>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</si>
  <si>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</si>
  <si>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</si>
  <si>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</si>
  <si>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</si>
  <si>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</si>
  <si>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</si>
  <si>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</si>
  <si>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</si>
  <si>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</si>
  <si>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</si>
  <si>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</si>
  <si>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</si>
  <si>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</si>
  <si>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</si>
  <si>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</si>
  <si>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</si>
  <si>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</si>
  <si>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</si>
  <si>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</si>
  <si>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</si>
  <si>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</si>
  <si>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</si>
  <si>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</si>
  <si>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</si>
  <si>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</si>
  <si>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</si>
  <si>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</si>
  <si>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</si>
  <si>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</si>
  <si>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</si>
  <si>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</si>
  <si>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</si>
  <si>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</si>
  <si>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</si>
  <si>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</si>
  <si>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</si>
  <si>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</si>
  <si>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</si>
  <si>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</si>
  <si>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</si>
  <si>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</si>
  <si>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</si>
  <si>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</si>
  <si>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</si>
  <si>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</si>
  <si>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</si>
  <si>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</si>
  <si>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</si>
  <si>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</si>
  <si>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</si>
  <si>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</si>
  <si>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</si>
  <si>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</si>
  <si>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</si>
  <si>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</si>
  <si>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</si>
  <si>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</si>
  <si>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</si>
  <si>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</si>
  <si>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</si>
  <si>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</si>
  <si>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</si>
  <si>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</si>
  <si>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</si>
  <si>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</si>
  <si>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</si>
  <si>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</si>
  <si>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</si>
  <si>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</si>
  <si>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</si>
  <si>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</si>
  <si>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</si>
  <si>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</si>
  <si>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</si>
  <si>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</si>
  <si>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</si>
  <si>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</si>
  <si>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</si>
  <si>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</si>
  <si>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</si>
  <si>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</si>
  <si>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</si>
  <si>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</si>
  <si>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</si>
  <si>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</si>
  <si>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</si>
  <si>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</si>
  <si>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</si>
  <si>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</si>
  <si>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</si>
  <si>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</si>
  <si>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</si>
  <si>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</si>
  <si>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</si>
  <si>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</si>
  <si>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</si>
  <si>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</si>
  <si>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</si>
  <si>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</si>
  <si>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</si>
  <si>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</si>
  <si>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</si>
  <si>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</si>
  <si>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</si>
  <si>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</si>
  <si>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</si>
  <si>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</si>
  <si>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</si>
  <si>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</si>
  <si>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</si>
  <si>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</si>
  <si>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</si>
  <si>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</si>
  <si>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</si>
  <si>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</si>
  <si>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</si>
  <si>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</si>
  <si>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</si>
  <si>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</si>
  <si>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</si>
  <si>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</si>
  <si>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</si>
  <si>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</si>
  <si>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</si>
  <si>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</si>
  <si>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</si>
  <si>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</si>
  <si>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</si>
  <si>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</si>
  <si>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</si>
  <si>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</si>
  <si>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</si>
  <si>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</si>
  <si>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</si>
  <si>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</si>
  <si>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</si>
  <si>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</si>
  <si>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</si>
  <si>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</si>
  <si>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</si>
  <si>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</si>
  <si>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</si>
  <si>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</si>
  <si>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</si>
  <si>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</si>
  <si>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</si>
  <si>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</si>
  <si>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</si>
  <si>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</si>
  <si>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</si>
  <si>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</si>
  <si>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</si>
  <si>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</si>
  <si>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</si>
  <si>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</si>
  <si>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</si>
  <si>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</si>
  <si>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</si>
  <si>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</si>
  <si>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</si>
  <si>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</si>
  <si>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</si>
  <si>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</si>
  <si>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</si>
  <si>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</si>
  <si>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</si>
  <si>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</si>
  <si>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</si>
  <si>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</si>
  <si>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</si>
  <si>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</si>
  <si>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</si>
  <si>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</si>
  <si>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</si>
  <si>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</si>
  <si>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</si>
  <si>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</si>
  <si>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</si>
  <si>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</si>
  <si>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</si>
  <si>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</si>
  <si>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</si>
  <si>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</si>
  <si>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</si>
  <si>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</si>
  <si>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</si>
  <si>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</si>
  <si>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</si>
  <si>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</si>
  <si>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</si>
  <si>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</si>
  <si>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</si>
  <si>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</si>
  <si>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</si>
  <si>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</si>
  <si>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</si>
  <si>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</si>
  <si>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</si>
  <si>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</si>
  <si>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</si>
  <si>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</si>
  <si>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</si>
  <si>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</si>
  <si>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</si>
  <si>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</si>
  <si>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</si>
  <si>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</si>
  <si>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</si>
  <si>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</si>
  <si>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</si>
  <si>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</si>
  <si>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</si>
  <si>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</si>
  <si>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</si>
  <si>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</si>
  <si>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</si>
  <si>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</si>
  <si>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</si>
  <si>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</si>
  <si>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</si>
  <si>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</si>
  <si>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</si>
  <si>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</si>
  <si>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</si>
  <si>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</si>
  <si>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</si>
  <si>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</si>
  <si>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</si>
  <si>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</si>
  <si>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</si>
  <si>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</si>
  <si>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</si>
  <si>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</si>
  <si>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</si>
  <si>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</si>
  <si>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</si>
  <si>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</si>
  <si>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</si>
  <si>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</si>
  <si>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</si>
  <si>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</si>
  <si>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</si>
  <si>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</si>
  <si>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</si>
  <si>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</si>
  <si>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</si>
  <si>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</si>
  <si>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</si>
  <si>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</si>
  <si>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</si>
  <si>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</si>
  <si>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</si>
  <si>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</si>
  <si>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</si>
  <si>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</si>
  <si>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</si>
  <si>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</si>
  <si>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</si>
  <si>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</si>
  <si>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</si>
  <si>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</si>
  <si>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</si>
  <si>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</si>
  <si>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</si>
  <si>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</si>
  <si>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</si>
  <si>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</si>
  <si>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</si>
  <si>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</si>
  <si>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</si>
  <si>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</si>
  <si>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</si>
  <si>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</si>
  <si>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</si>
  <si>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</si>
  <si>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</si>
  <si>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</si>
  <si>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</si>
  <si>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</si>
  <si>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</si>
  <si>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</si>
  <si>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</si>
  <si>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</si>
  <si>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</si>
  <si>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</si>
  <si>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</si>
  <si>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</si>
  <si>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</si>
  <si>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</si>
  <si>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</si>
  <si>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</si>
  <si>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</si>
  <si>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</si>
  <si>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</si>
  <si>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</si>
  <si>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</si>
  <si>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</si>
  <si>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</si>
  <si>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</si>
  <si>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</si>
  <si>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</si>
  <si>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</si>
  <si>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</si>
  <si>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</si>
  <si>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</si>
  <si>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</si>
  <si>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</si>
  <si>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</si>
  <si>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</si>
  <si>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</si>
  <si>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</si>
  <si>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</si>
  <si>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</si>
  <si>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</si>
  <si>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</si>
  <si>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</si>
  <si>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</si>
  <si>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</si>
  <si>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</si>
  <si>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</si>
  <si>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</si>
  <si>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</si>
  <si>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</si>
  <si>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</si>
  <si>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</si>
  <si>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</si>
  <si>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</si>
  <si>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</si>
  <si>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</si>
  <si>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</si>
  <si>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</si>
  <si>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</si>
  <si>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</si>
  <si>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</si>
  <si>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</si>
  <si>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</si>
  <si>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</si>
  <si>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</si>
  <si>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</si>
  <si>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</si>
  <si>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</si>
  <si>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</si>
  <si>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</si>
  <si>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</si>
  <si>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</si>
  <si>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</si>
  <si>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</si>
  <si>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</si>
  <si>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</si>
  <si>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</si>
  <si>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</si>
  <si>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</si>
  <si>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</si>
  <si>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</si>
  <si>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</si>
  <si>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</si>
  <si>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</si>
  <si>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</si>
  <si>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</si>
  <si>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</si>
  <si>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</si>
  <si>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</si>
  <si>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</si>
  <si>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</si>
  <si>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</si>
  <si>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</si>
  <si>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</si>
  <si>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</si>
  <si>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</si>
  <si>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</si>
  <si>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</si>
  <si>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</si>
  <si>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</si>
  <si>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</si>
  <si>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</si>
  <si>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</si>
  <si>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</si>
  <si>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</si>
  <si>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</si>
  <si>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</si>
  <si>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</si>
  <si>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</si>
  <si>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</si>
  <si>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</si>
  <si>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</si>
  <si>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</si>
  <si>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</si>
  <si>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</si>
  <si>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</si>
  <si>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</si>
  <si>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</si>
  <si>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</si>
  <si>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</si>
  <si>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</si>
  <si>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</si>
  <si>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</si>
  <si>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</si>
  <si>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</si>
  <si>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</si>
  <si>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</si>
  <si>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</si>
  <si>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</si>
  <si>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</si>
  <si>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</si>
  <si>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</si>
  <si>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</si>
  <si>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</si>
  <si>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</si>
  <si>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</si>
  <si>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</si>
  <si>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</si>
  <si>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</si>
  <si>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</si>
  <si>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</si>
  <si>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</si>
  <si>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</si>
  <si>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</si>
  <si>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</si>
  <si>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</si>
  <si>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</si>
  <si>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</si>
  <si>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</si>
  <si>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</si>
  <si>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</si>
  <si>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</si>
  <si>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</si>
  <si>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</si>
  <si>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</si>
  <si>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</si>
  <si>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</si>
  <si>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</si>
  <si>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</si>
  <si>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</si>
  <si>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</si>
  <si>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</si>
  <si>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</si>
  <si>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</si>
  <si>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</si>
  <si>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</si>
  <si>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</si>
  <si>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</si>
  <si>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</si>
  <si>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</si>
  <si>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</si>
  <si>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</si>
  <si>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</si>
  <si>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</si>
  <si>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</si>
  <si>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</si>
  <si>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</si>
  <si>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</si>
  <si>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</si>
  <si>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</si>
  <si>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</si>
  <si>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</si>
  <si>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</si>
  <si>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</si>
  <si>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</si>
  <si>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</si>
  <si>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</si>
  <si>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</si>
  <si>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</si>
  <si>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</si>
  <si>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</si>
  <si>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</si>
  <si>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</si>
  <si>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</si>
  <si>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</si>
  <si>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</si>
  <si>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</si>
  <si>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</si>
  <si>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</si>
  <si>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</si>
  <si>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</si>
  <si>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</si>
  <si>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</si>
  <si>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</si>
  <si>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</si>
  <si>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</si>
  <si>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</si>
  <si>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</si>
  <si>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</si>
  <si>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</si>
  <si>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</si>
  <si>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</si>
  <si>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</si>
  <si>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</si>
  <si>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</si>
  <si>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</si>
  <si>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</si>
  <si>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</si>
  <si>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</si>
  <si>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</si>
  <si>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</si>
  <si>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</si>
  <si>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</si>
  <si>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</si>
  <si>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</si>
  <si>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</si>
  <si>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</si>
  <si>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</si>
  <si>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</si>
  <si>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</si>
  <si>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</si>
  <si>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</si>
  <si>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</si>
  <si>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</si>
  <si>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</si>
  <si>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</si>
  <si>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</si>
  <si>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</si>
  <si>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</si>
  <si>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</si>
  <si>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</si>
  <si>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</si>
  <si>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</si>
  <si>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</si>
  <si>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</si>
  <si>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</si>
  <si>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</si>
  <si>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</si>
  <si>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</si>
  <si>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</si>
  <si>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</si>
  <si>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</si>
  <si>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</si>
  <si>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</si>
  <si>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</si>
  <si>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</si>
  <si>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</si>
  <si>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</si>
  <si>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</si>
  <si>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</si>
  <si>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</si>
  <si>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</si>
  <si>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</si>
  <si>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</si>
  <si>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</si>
  <si>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</si>
  <si>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</si>
  <si>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</si>
  <si>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</si>
  <si>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</si>
  <si>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</si>
  <si>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</si>
  <si>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</si>
  <si>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</si>
  <si>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</si>
  <si>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</si>
  <si>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</si>
  <si>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</si>
  <si>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</si>
  <si>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</si>
  <si>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</si>
  <si>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</si>
  <si>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</si>
  <si>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</si>
  <si>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</si>
  <si>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</si>
  <si>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</si>
  <si>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</si>
  <si>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</si>
  <si>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</si>
  <si>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</si>
  <si>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</si>
  <si>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</si>
  <si>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</si>
  <si>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</si>
  <si>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</si>
  <si>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</si>
  <si>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</si>
  <si>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</si>
  <si>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</si>
  <si>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</si>
  <si>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</si>
  <si>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</si>
  <si>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</si>
  <si>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</si>
  <si>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</si>
  <si>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</si>
  <si>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</si>
  <si>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</si>
  <si>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</si>
  <si>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</si>
  <si>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</si>
  <si>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</si>
  <si>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</si>
  <si>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</si>
  <si>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</si>
  <si>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</si>
  <si>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</si>
  <si>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</si>
  <si>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</si>
  <si>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</si>
  <si>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</si>
  <si>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</si>
  <si>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</si>
  <si>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</si>
  <si>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</si>
  <si>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</si>
  <si>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</si>
  <si>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</si>
  <si>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</si>
  <si>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</si>
  <si>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</si>
  <si>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</si>
  <si>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</si>
  <si>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</si>
  <si>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</si>
  <si>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</si>
  <si>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</si>
  <si>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</si>
  <si>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</si>
  <si>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</si>
  <si>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</si>
  <si>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</si>
  <si>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</si>
  <si>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</si>
  <si>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</si>
  <si>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</si>
  <si>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</si>
  <si>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</si>
  <si>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</si>
  <si>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</si>
  <si>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</si>
  <si>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</si>
  <si>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</si>
  <si>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</si>
  <si>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</si>
  <si>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</si>
  <si>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</si>
  <si>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</si>
  <si>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</si>
  <si>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</si>
  <si>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</si>
  <si>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</si>
  <si>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</si>
  <si>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</si>
  <si>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</si>
  <si>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</si>
  <si>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</si>
  <si>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</si>
  <si>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</si>
  <si>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</si>
  <si>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</si>
  <si>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</si>
  <si>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</si>
  <si>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</si>
  <si>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</si>
  <si>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</si>
  <si>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</si>
  <si>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</si>
  <si>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</si>
  <si>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</si>
  <si>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</si>
  <si>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</si>
  <si>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</si>
  <si>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</si>
  <si>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</si>
  <si>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</si>
  <si>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</si>
  <si>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</si>
  <si>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</si>
  <si>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</si>
  <si>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</si>
  <si>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</si>
  <si>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</si>
  <si>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</si>
  <si>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</si>
  <si>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</si>
  <si>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</si>
  <si>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</si>
  <si>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</si>
  <si>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</si>
  <si>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</si>
  <si>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</si>
  <si>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</si>
  <si>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</si>
  <si>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</si>
  <si>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</si>
  <si>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</si>
  <si>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</si>
  <si>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</si>
  <si>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</si>
  <si>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</si>
  <si>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</si>
  <si>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</si>
  <si>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</si>
  <si>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</si>
  <si>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</si>
  <si>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</si>
  <si>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</si>
  <si>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</si>
  <si>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</si>
  <si>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</si>
  <si>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</si>
  <si>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</si>
  <si>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</si>
  <si>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</si>
  <si>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</si>
  <si>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</si>
  <si>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</si>
  <si>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</si>
  <si>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</si>
  <si>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</si>
  <si>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</si>
  <si>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</si>
  <si>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</si>
  <si>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</si>
  <si>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</si>
  <si>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</si>
  <si>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</si>
  <si>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</si>
  <si>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</si>
  <si>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</si>
  <si>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</si>
  <si>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</si>
  <si>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</si>
  <si>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</si>
  <si>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</si>
  <si>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</si>
  <si>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</si>
  <si>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</si>
  <si>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</si>
  <si>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</si>
  <si>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</si>
  <si>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</si>
  <si>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</si>
  <si>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</si>
  <si>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</si>
  <si>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</si>
  <si>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</si>
  <si>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</si>
  <si>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</si>
  <si>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</si>
  <si>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</si>
  <si>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</si>
  <si>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</si>
  <si>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</si>
  <si>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</si>
  <si>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</si>
  <si>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</si>
  <si>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</si>
  <si>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</si>
  <si>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</si>
  <si>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</si>
  <si>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</si>
  <si>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</si>
  <si>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</si>
  <si>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</si>
  <si>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</si>
  <si>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</si>
  <si>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</si>
  <si>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</si>
  <si>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</si>
  <si>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</si>
  <si>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</si>
  <si>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</si>
  <si>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</si>
  <si>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</si>
  <si>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</si>
  <si>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</si>
  <si>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</si>
  <si>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</si>
  <si>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</si>
  <si>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</si>
  <si>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</si>
  <si>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</si>
  <si>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</si>
  <si>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</si>
  <si>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</si>
  <si>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</si>
  <si>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</si>
  <si>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</si>
  <si>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</si>
  <si>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</si>
  <si>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</si>
  <si>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</si>
  <si>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</si>
  <si>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</si>
  <si>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</si>
  <si>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</si>
  <si>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</si>
  <si>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</si>
  <si>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</si>
  <si>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</si>
  <si>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</si>
  <si>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</si>
  <si>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</si>
  <si>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</si>
  <si>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</si>
  <si>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</si>
  <si>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</si>
  <si>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</si>
  <si>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</si>
  <si>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</si>
  <si>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</si>
  <si>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</si>
  <si>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</si>
  <si>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</si>
  <si>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</si>
  <si>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</si>
  <si>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</si>
  <si>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</si>
  <si>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</si>
  <si>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</si>
  <si>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</si>
  <si>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</si>
  <si>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</si>
  <si>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</si>
  <si>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</si>
  <si>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</si>
  <si>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</si>
  <si>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</si>
  <si>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</si>
  <si>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</si>
  <si>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</si>
  <si>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</si>
  <si>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</si>
  <si>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</si>
  <si>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</si>
  <si>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</si>
  <si>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</si>
  <si>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</si>
  <si>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</si>
  <si>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</si>
  <si>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</si>
  <si>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</si>
  <si>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</si>
  <si>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</si>
  <si>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</si>
  <si>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</si>
  <si>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</si>
  <si>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</si>
  <si>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</si>
  <si>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</si>
  <si>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</si>
  <si>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</si>
  <si>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</si>
  <si>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</si>
  <si>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</si>
  <si>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</si>
  <si>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</si>
  <si>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</si>
  <si>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</si>
  <si>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</si>
  <si>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</si>
  <si>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</si>
  <si>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</si>
  <si>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</si>
  <si>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</si>
  <si>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</si>
  <si>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</si>
  <si>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</si>
  <si>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</si>
  <si>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</si>
  <si>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</si>
  <si>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</si>
  <si>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</si>
  <si>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</si>
  <si>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</si>
  <si>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</si>
  <si>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</si>
  <si>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</si>
  <si>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</si>
  <si>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</si>
  <si>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</si>
  <si>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</si>
  <si>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</si>
  <si>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</si>
  <si>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</si>
  <si>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</si>
  <si>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</si>
  <si>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</si>
  <si>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</si>
  <si>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</si>
  <si>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</si>
  <si>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</si>
  <si>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</si>
  <si>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</si>
  <si>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</si>
  <si>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</si>
  <si>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</si>
  <si>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</si>
  <si>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</si>
  <si>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</si>
  <si>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</si>
  <si>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</si>
  <si>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</si>
  <si>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</si>
  <si>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</si>
  <si>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</si>
  <si>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</si>
  <si>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</si>
  <si>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</si>
  <si>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</si>
  <si>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</si>
  <si>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</si>
  <si>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</si>
  <si>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</si>
  <si>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</si>
  <si>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</si>
  <si>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</si>
  <si>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</si>
  <si>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</si>
  <si>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</si>
  <si>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</si>
  <si>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</si>
  <si>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</si>
  <si>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</si>
  <si>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</si>
  <si>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</si>
  <si>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</si>
  <si>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</si>
  <si>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</si>
  <si>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</si>
  <si>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</si>
  <si>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</si>
  <si>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</si>
  <si>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</si>
  <si>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</si>
  <si>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</si>
  <si>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</si>
  <si>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</si>
  <si>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</si>
  <si>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</si>
  <si>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</si>
  <si>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</si>
  <si>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</si>
  <si>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</si>
  <si>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</si>
  <si>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</si>
  <si>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</si>
  <si>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</si>
  <si>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</si>
  <si>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</si>
  <si>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</si>
  <si>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</si>
  <si>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</si>
  <si>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</si>
  <si>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</si>
  <si>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</si>
  <si>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</si>
  <si>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</si>
  <si>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</si>
  <si>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</si>
  <si>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</si>
  <si>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</si>
  <si>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</si>
  <si>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</si>
  <si>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</si>
  <si>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</si>
  <si>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</si>
  <si>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</si>
  <si>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</si>
  <si>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</si>
  <si>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</si>
  <si>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</si>
  <si>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</si>
  <si>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</si>
  <si>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</si>
  <si>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</si>
  <si>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</si>
  <si>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</si>
  <si>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</si>
  <si>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</si>
  <si>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</si>
  <si>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</si>
  <si>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</si>
  <si>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</si>
  <si>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</si>
  <si>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</si>
  <si>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</si>
  <si>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</si>
  <si>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</si>
  <si>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</si>
  <si>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</si>
  <si>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</si>
  <si>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</si>
  <si>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</si>
  <si>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</si>
  <si>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</si>
  <si>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</si>
  <si>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</si>
  <si>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</si>
  <si>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</si>
  <si>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</si>
  <si>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</si>
  <si>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</si>
  <si>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</si>
  <si>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</si>
  <si>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</si>
  <si>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</si>
  <si>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</si>
  <si>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</si>
  <si>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</si>
  <si>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</si>
  <si>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</si>
  <si>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</si>
  <si>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</si>
  <si>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</si>
  <si>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</si>
  <si>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</si>
  <si>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</si>
  <si>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</si>
  <si>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</si>
  <si>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</si>
  <si>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</si>
  <si>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</si>
  <si>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</si>
  <si>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</si>
  <si>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</si>
  <si>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</si>
  <si>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</si>
  <si>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</si>
  <si>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</si>
  <si>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</si>
  <si>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</si>
  <si>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</si>
  <si>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</si>
  <si>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</si>
  <si>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</si>
  <si>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</si>
  <si>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</si>
  <si>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</si>
  <si>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</si>
  <si>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</si>
  <si>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</si>
  <si>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</si>
  <si>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</si>
  <si>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</si>
  <si>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</si>
  <si>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</si>
  <si>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</si>
  <si>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</si>
  <si>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</si>
  <si>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</si>
  <si>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</si>
  <si>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</si>
  <si>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</si>
  <si>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</si>
  <si>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</si>
  <si>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</si>
  <si>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</si>
  <si>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</si>
  <si>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</si>
  <si>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</si>
  <si>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</si>
  <si>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</si>
  <si>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</si>
  <si>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</si>
  <si>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</si>
  <si>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</si>
  <si>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</si>
  <si>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</si>
  <si>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</si>
  <si>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</si>
  <si>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</si>
  <si>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</si>
  <si>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</si>
  <si>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</si>
  <si>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</si>
  <si>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</si>
  <si>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</si>
  <si>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</si>
  <si>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</si>
  <si>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</si>
  <si>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</si>
  <si>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</si>
  <si>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</si>
  <si>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</si>
  <si>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</si>
  <si>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</si>
  <si>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</si>
  <si>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</si>
  <si>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</si>
  <si>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</si>
  <si>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</si>
  <si>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</si>
  <si>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</si>
  <si>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</si>
  <si>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</si>
  <si>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</si>
  <si>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</si>
  <si>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</si>
  <si>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</si>
  <si>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</si>
  <si>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</si>
  <si>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</si>
  <si>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</si>
  <si>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</si>
  <si>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</si>
  <si>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</si>
  <si>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</si>
  <si>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</si>
  <si>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</si>
  <si>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</si>
  <si>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</si>
  <si>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</si>
  <si>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</si>
  <si>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</si>
  <si>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</si>
  <si>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</si>
  <si>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</si>
  <si>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</si>
  <si>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</si>
  <si>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</si>
  <si>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</si>
  <si>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</si>
  <si>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</si>
  <si>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</si>
  <si>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</si>
  <si>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</si>
  <si>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</si>
  <si>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</si>
  <si>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</si>
  <si>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</si>
  <si>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</si>
  <si>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</si>
  <si>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</si>
  <si>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</si>
  <si>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</si>
  <si>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</si>
  <si>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</si>
  <si>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</si>
  <si>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</si>
  <si>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</si>
  <si>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</si>
  <si>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</si>
  <si>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</si>
  <si>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</si>
  <si>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</si>
  <si>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</si>
  <si>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</si>
  <si>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</si>
  <si>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</si>
  <si>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</si>
  <si>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</si>
  <si>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</si>
  <si>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</si>
  <si>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</si>
  <si>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</si>
  <si>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</si>
  <si>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</si>
  <si>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</si>
  <si>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</si>
  <si>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</si>
  <si>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</si>
  <si>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</si>
  <si>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</si>
  <si>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</si>
  <si>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</si>
  <si>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</si>
  <si>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</si>
  <si>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</si>
  <si>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</si>
  <si>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</si>
  <si>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</si>
  <si>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</si>
  <si>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</si>
  <si>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</si>
  <si>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</si>
  <si>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</si>
  <si>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</si>
  <si>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</si>
  <si>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</si>
  <si>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</si>
  <si>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</si>
  <si>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</si>
  <si>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</si>
  <si>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</si>
  <si>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</si>
  <si>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</si>
  <si>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</si>
  <si>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</si>
  <si>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</si>
  <si>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</si>
  <si>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</si>
  <si>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</si>
  <si>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</si>
  <si>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</si>
  <si>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</si>
  <si>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</si>
  <si>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</si>
  <si>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</si>
  <si>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</si>
  <si>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</si>
  <si>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</si>
  <si>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</si>
  <si>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</si>
  <si>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</si>
  <si>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</si>
  <si>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</si>
  <si>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</si>
  <si>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</si>
  <si>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</si>
  <si>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</si>
  <si>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</si>
  <si>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</si>
  <si>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</si>
  <si>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</si>
  <si>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</si>
  <si>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</si>
  <si>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</si>
  <si>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</si>
  <si>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</si>
  <si>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</si>
  <si>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</si>
  <si>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</si>
  <si>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</si>
  <si>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</si>
  <si>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</si>
  <si>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</si>
  <si>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</si>
  <si>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</si>
  <si>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</si>
  <si>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</si>
  <si>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</si>
  <si>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</si>
  <si>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</si>
  <si>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</si>
  <si>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</si>
  <si>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</si>
  <si>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</si>
  <si>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</si>
  <si>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</si>
  <si>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</si>
  <si>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</si>
  <si>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</si>
  <si>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</si>
  <si>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</si>
  <si>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</si>
  <si>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</si>
  <si>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</si>
  <si>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</si>
  <si>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</si>
  <si>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</si>
  <si>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</si>
  <si>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</si>
  <si>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</si>
  <si>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</si>
  <si>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</si>
  <si>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</si>
  <si>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</si>
  <si>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</si>
  <si>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</si>
  <si>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</si>
  <si>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</si>
  <si>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</si>
  <si>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</si>
  <si>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</si>
  <si>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</si>
  <si>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</si>
  <si>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</si>
  <si>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</si>
  <si>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</si>
  <si>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</si>
  <si>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</si>
  <si>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</si>
  <si>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</si>
  <si>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</si>
  <si>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</si>
  <si>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</si>
  <si>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</si>
  <si>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</si>
  <si>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</si>
  <si>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</si>
  <si>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</si>
  <si>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</si>
  <si>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</si>
  <si>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</si>
  <si>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</si>
  <si>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</si>
  <si>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</si>
  <si>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</si>
  <si>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</si>
  <si>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</si>
  <si>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</si>
  <si>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</si>
  <si>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</si>
  <si>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</si>
  <si>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</si>
  <si>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</si>
  <si>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</si>
  <si>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</si>
  <si>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</si>
  <si>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</si>
  <si>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</si>
  <si>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</si>
  <si>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</si>
  <si>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</si>
  <si>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</si>
  <si>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</si>
  <si>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</si>
  <si>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</si>
  <si>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</si>
  <si>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</si>
  <si>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</si>
  <si>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</si>
  <si>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</si>
  <si>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</si>
  <si>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</si>
  <si>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</si>
  <si>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</si>
  <si>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</si>
  <si>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</si>
  <si>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</si>
  <si>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</si>
  <si>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</si>
  <si>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</si>
  <si>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</si>
  <si>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</si>
  <si>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</si>
  <si>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</si>
  <si>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</si>
  <si>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</si>
  <si>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</si>
  <si>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</si>
  <si>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</si>
  <si>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</si>
  <si>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</si>
  <si>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</si>
  <si>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</si>
  <si>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</si>
  <si>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</si>
  <si>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</si>
  <si>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</si>
  <si>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</si>
  <si>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</si>
  <si>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</si>
  <si>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</si>
  <si>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</si>
  <si>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</si>
  <si>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</si>
  <si>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</si>
  <si>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</si>
  <si>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</si>
  <si>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</si>
  <si>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</si>
  <si>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</si>
  <si>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</si>
  <si>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</si>
  <si>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</si>
  <si>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</si>
  <si>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</si>
  <si>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</si>
  <si>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</si>
  <si>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</si>
  <si>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</si>
  <si>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</si>
  <si>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</si>
  <si>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</si>
  <si>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</si>
  <si>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</si>
  <si>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</si>
  <si>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</si>
  <si>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</si>
  <si>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</si>
  <si>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</si>
  <si>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</si>
  <si>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</si>
  <si>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</si>
  <si>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</si>
  <si>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</si>
  <si>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</si>
  <si>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</si>
  <si>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</si>
  <si>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</si>
  <si>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</si>
  <si>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</si>
  <si>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</si>
  <si>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</si>
  <si>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</si>
  <si>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</si>
  <si>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</si>
  <si>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</si>
  <si>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</si>
  <si>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</si>
  <si>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</si>
  <si>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</si>
  <si>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</si>
  <si>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</si>
  <si>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</si>
  <si>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</si>
  <si>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</si>
  <si>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</si>
  <si>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</si>
  <si>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</si>
  <si>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</si>
  <si>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</si>
  <si>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</si>
  <si>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</si>
  <si>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</si>
  <si>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</si>
  <si>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</si>
  <si>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</si>
  <si>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</si>
  <si>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</si>
  <si>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</si>
  <si>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</si>
  <si>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</si>
  <si>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</si>
  <si>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</si>
  <si>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</si>
  <si>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</si>
  <si>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</si>
  <si>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</si>
  <si>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</si>
  <si>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</si>
  <si>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</si>
  <si>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</si>
  <si>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</si>
  <si>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</si>
  <si>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</si>
  <si>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</si>
  <si>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</si>
  <si>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</si>
  <si>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</si>
  <si>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</si>
  <si>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</si>
  <si>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</si>
  <si>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</si>
  <si>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</si>
  <si>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</si>
  <si>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</si>
  <si>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</si>
  <si>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</si>
  <si>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</si>
  <si>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</si>
  <si>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</si>
  <si>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</si>
  <si>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</si>
  <si>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</si>
  <si>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</si>
  <si>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</si>
  <si>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</si>
  <si>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</si>
  <si>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</si>
  <si>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</si>
  <si>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</si>
  <si>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</si>
  <si>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</si>
  <si>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</si>
  <si>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</si>
  <si>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</si>
  <si>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</si>
  <si>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</si>
  <si>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</si>
  <si>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</si>
  <si>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</si>
  <si>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</si>
  <si>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</si>
  <si>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</si>
  <si>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</si>
  <si>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</si>
  <si>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</si>
  <si>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</si>
  <si>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</si>
  <si>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</si>
  <si>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</si>
  <si>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</si>
  <si>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</si>
  <si>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</si>
  <si>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</si>
  <si>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</si>
  <si>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</si>
  <si>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</si>
  <si>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</si>
  <si>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</si>
  <si>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</si>
  <si>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</si>
  <si>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</si>
  <si>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</si>
  <si>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</si>
  <si>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</si>
  <si>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</si>
  <si>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</si>
  <si>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</si>
  <si>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</si>
  <si>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</si>
  <si>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</si>
  <si>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</si>
  <si>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</si>
  <si>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</si>
  <si>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</si>
  <si>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</si>
  <si>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</si>
  <si>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</si>
  <si>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</si>
  <si>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</si>
  <si>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</si>
  <si>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</si>
  <si>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</si>
  <si>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</si>
  <si>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</si>
  <si>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</si>
  <si>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</si>
  <si>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</si>
  <si>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</si>
  <si>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</si>
  <si>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</si>
  <si>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</si>
  <si>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</si>
  <si>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</si>
  <si>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</si>
  <si>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</si>
  <si>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</si>
  <si>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</si>
  <si>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</si>
  <si>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</si>
  <si>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</si>
  <si>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</si>
  <si>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</si>
  <si>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</si>
  <si>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</si>
  <si>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</si>
  <si>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</si>
  <si>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</si>
  <si>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</si>
  <si>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</si>
  <si>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</si>
  <si>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</si>
  <si>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</si>
  <si>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</si>
  <si>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</si>
  <si>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</si>
  <si>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</si>
  <si>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</si>
  <si>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</si>
  <si>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</si>
  <si>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</si>
  <si>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</si>
  <si>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</si>
  <si>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</si>
  <si>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</si>
  <si>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</si>
  <si>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</si>
  <si>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</si>
  <si>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</si>
  <si>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</si>
  <si>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</si>
  <si>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</si>
  <si>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</si>
  <si>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</si>
  <si>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</si>
  <si>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</si>
  <si>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</si>
  <si>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</si>
  <si>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</si>
  <si>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</si>
  <si>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</si>
  <si>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</si>
  <si>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</si>
  <si>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</si>
  <si>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</si>
  <si>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</si>
  <si>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</si>
  <si>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</si>
  <si>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</si>
  <si>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</si>
  <si>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</si>
  <si>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</si>
  <si>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</si>
  <si>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</si>
  <si>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</si>
  <si>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</si>
  <si>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</si>
  <si>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</si>
  <si>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</si>
  <si>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</si>
  <si>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</si>
  <si>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</si>
  <si>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</si>
  <si>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</si>
  <si>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</si>
  <si>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</si>
  <si>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</si>
  <si>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</si>
  <si>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</si>
  <si>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</si>
  <si>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</si>
  <si>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</si>
  <si>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</si>
  <si>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</si>
  <si>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</si>
  <si>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</si>
  <si>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</si>
  <si>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</si>
  <si>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</si>
  <si>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</si>
  <si>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</si>
  <si>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</si>
  <si>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</si>
  <si>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</si>
  <si>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</si>
  <si>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</si>
  <si>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</si>
  <si>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</si>
  <si>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</si>
  <si>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</si>
  <si>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</si>
  <si>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</si>
  <si>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</si>
  <si>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</si>
  <si>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</si>
  <si>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</si>
  <si>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</si>
  <si>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</si>
  <si>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</si>
  <si>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</si>
  <si>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</si>
  <si>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</si>
  <si>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</si>
  <si>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</si>
  <si>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</si>
  <si>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</si>
  <si>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</si>
  <si>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</si>
  <si>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</si>
  <si>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</si>
  <si>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</si>
  <si>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</si>
  <si>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</si>
  <si>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</si>
  <si>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</si>
  <si>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</si>
  <si>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</si>
  <si>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</si>
  <si>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</si>
  <si>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</si>
  <si>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</si>
  <si>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</si>
  <si>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</si>
  <si>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</si>
  <si>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</si>
  <si>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</si>
  <si>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</si>
  <si>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</si>
  <si>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</si>
  <si>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</si>
  <si>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</si>
  <si>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</si>
  <si>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</si>
  <si>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</si>
  <si>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</si>
  <si>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</si>
  <si>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</si>
  <si>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</si>
  <si>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</si>
  <si>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</si>
  <si>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</si>
  <si>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</si>
  <si>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</si>
  <si>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</si>
  <si>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</si>
  <si>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</si>
  <si>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</si>
  <si>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</si>
  <si>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</si>
  <si>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</si>
  <si>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</si>
  <si>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</si>
  <si>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</si>
  <si>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</si>
  <si>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</si>
  <si>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</si>
  <si>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</si>
  <si>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</si>
  <si>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</si>
  <si>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</si>
  <si>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</si>
  <si>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</si>
  <si>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</si>
  <si>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</si>
  <si>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</si>
  <si>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</si>
  <si>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</si>
  <si>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</si>
  <si>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</si>
  <si>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</si>
  <si>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</si>
  <si>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</si>
  <si>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</si>
  <si>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</si>
  <si>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</si>
  <si>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</si>
  <si>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</si>
  <si>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</si>
  <si>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</si>
  <si>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</si>
  <si>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</si>
  <si>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</si>
  <si>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</si>
  <si>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</si>
  <si>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</si>
  <si>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</si>
  <si>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</si>
  <si>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</si>
  <si>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</si>
  <si>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</si>
  <si>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</si>
  <si>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</si>
  <si>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</si>
  <si>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</si>
  <si>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</si>
  <si>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</si>
  <si>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</si>
  <si>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</si>
  <si>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</si>
  <si>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</si>
  <si>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</si>
  <si>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</si>
  <si>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</si>
  <si>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</si>
  <si>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</si>
  <si>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</si>
  <si>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</si>
  <si>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</si>
  <si>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</si>
  <si>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</si>
  <si>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</si>
  <si>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</si>
  <si>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</si>
  <si>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</si>
  <si>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</si>
  <si>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</si>
  <si>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</si>
  <si>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</si>
  <si>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</si>
  <si>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</si>
  <si>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</si>
  <si>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</si>
  <si>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</si>
  <si>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</si>
  <si>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</si>
  <si>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</si>
  <si>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</si>
  <si>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</si>
  <si>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</si>
  <si>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</si>
  <si>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</si>
  <si>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</si>
  <si>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</si>
  <si>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</si>
  <si>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</si>
  <si>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</si>
  <si>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</si>
  <si>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</si>
  <si>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</si>
  <si>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</si>
  <si>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</si>
  <si>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</si>
  <si>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</si>
  <si>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</si>
  <si>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</si>
  <si>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</si>
  <si>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</si>
  <si>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</si>
  <si>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</si>
  <si>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</si>
  <si>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</si>
  <si>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</si>
  <si>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</si>
  <si>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</si>
  <si>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</si>
  <si>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</si>
  <si>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</si>
  <si>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</si>
  <si>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</si>
  <si>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</si>
  <si>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</si>
  <si>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</si>
  <si>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</si>
  <si>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</si>
  <si>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</si>
  <si>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</si>
  <si>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</si>
  <si>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</si>
  <si>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</si>
  <si>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</si>
  <si>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</si>
  <si>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</si>
  <si>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</si>
  <si>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</si>
  <si>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</si>
  <si>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</si>
  <si>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</si>
  <si>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</si>
  <si>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</si>
  <si>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</si>
  <si>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</si>
  <si>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</si>
  <si>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</si>
  <si>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</si>
  <si>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</si>
  <si>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</si>
  <si>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</si>
  <si>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</si>
  <si>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</si>
  <si>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</si>
  <si>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</si>
  <si>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</si>
  <si>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</si>
  <si>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</si>
  <si>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</si>
  <si>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</si>
  <si>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</si>
  <si>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</si>
  <si>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</si>
  <si>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</si>
  <si>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</si>
  <si>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</si>
  <si>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</si>
  <si>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</si>
  <si>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</si>
  <si>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</si>
  <si>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</si>
  <si>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</si>
  <si>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</si>
  <si>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</si>
  <si>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</si>
  <si>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</si>
  <si>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</si>
  <si>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</si>
  <si>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</si>
  <si>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</si>
  <si>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</si>
  <si>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</si>
  <si>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</si>
  <si>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</si>
  <si>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</si>
  <si>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</si>
  <si>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</si>
  <si>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</si>
  <si>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</si>
  <si>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</si>
  <si>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</si>
  <si>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</si>
  <si>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</si>
  <si>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</si>
  <si>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</si>
  <si>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</si>
  <si>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</si>
  <si>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</si>
  <si>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</si>
  <si>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</si>
  <si>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</si>
  <si>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</si>
  <si>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</si>
  <si>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</si>
  <si>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</si>
  <si>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</si>
  <si>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</si>
  <si>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</si>
  <si>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</si>
  <si>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</si>
  <si>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</si>
  <si>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</si>
  <si>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</si>
  <si>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</si>
  <si>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</si>
  <si>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</si>
  <si>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</si>
  <si>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</si>
  <si>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</si>
  <si>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</si>
  <si>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</si>
  <si>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</si>
  <si>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</si>
  <si>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</si>
  <si>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</si>
  <si>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</si>
  <si>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</si>
  <si>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</si>
  <si>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</si>
  <si>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</si>
  <si>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</si>
  <si>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</si>
  <si>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</si>
  <si>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</si>
  <si>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</si>
  <si>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</si>
  <si>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</si>
  <si>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</si>
  <si>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</si>
  <si>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</si>
  <si>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</si>
  <si>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</si>
  <si>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</si>
  <si>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</si>
  <si>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</si>
  <si>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</si>
  <si>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</si>
  <si>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</si>
  <si>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</si>
  <si>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</si>
  <si>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</si>
  <si>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</si>
  <si>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</si>
  <si>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</si>
  <si>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</si>
  <si>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</si>
  <si>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</si>
  <si>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</si>
  <si>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</si>
  <si>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</si>
  <si>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</si>
  <si>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</si>
  <si>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</si>
  <si>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</si>
  <si>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</si>
  <si>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</si>
  <si>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</si>
  <si>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</si>
  <si>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</si>
  <si>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</si>
  <si>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</si>
  <si>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</si>
  <si>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</si>
  <si>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</si>
  <si>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</si>
  <si>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</si>
  <si>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</si>
  <si>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</si>
  <si>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</si>
  <si>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</si>
  <si>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</si>
  <si>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</si>
  <si>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</si>
  <si>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</si>
  <si>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</si>
  <si>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</si>
  <si>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</si>
  <si>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</si>
  <si>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</si>
  <si>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</si>
  <si>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</si>
  <si>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</si>
  <si>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</si>
  <si>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</si>
  <si>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</si>
  <si>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</si>
  <si>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</si>
  <si>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</si>
  <si>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</si>
  <si>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</si>
  <si>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</si>
  <si>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</si>
  <si>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</si>
  <si>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</si>
  <si>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</si>
  <si>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</si>
  <si>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</si>
  <si>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</si>
  <si>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</si>
  <si>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</si>
  <si>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</si>
  <si>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</si>
  <si>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</si>
  <si>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</si>
  <si>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</si>
  <si>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</si>
  <si>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</si>
  <si>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</si>
  <si>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</si>
  <si>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</si>
  <si>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</si>
  <si>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</si>
  <si>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</si>
  <si>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</si>
  <si>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</si>
  <si>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</si>
  <si>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</si>
  <si>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</si>
  <si>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</si>
  <si>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</si>
  <si>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</si>
  <si>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</si>
  <si>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</si>
  <si>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</si>
  <si>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</si>
  <si>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</si>
  <si>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</si>
  <si>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</si>
  <si>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</si>
  <si>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</si>
  <si>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</si>
  <si>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</si>
  <si>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</si>
  <si>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</si>
  <si>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</si>
  <si>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</si>
  <si>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</si>
  <si>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</si>
  <si>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</si>
  <si>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</si>
  <si>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</si>
  <si>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</si>
  <si>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</si>
  <si>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</si>
  <si>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</si>
  <si>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</si>
  <si>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</si>
  <si>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</si>
  <si>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</si>
  <si>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</si>
  <si>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</si>
  <si>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</si>
  <si>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</si>
  <si>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</si>
  <si>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</si>
  <si>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</si>
  <si>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</si>
  <si>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</si>
  <si>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</si>
  <si>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</si>
  <si>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</si>
  <si>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</si>
  <si>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</si>
  <si>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</si>
  <si>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</si>
  <si>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</si>
  <si>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</si>
  <si>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</si>
  <si>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</si>
  <si>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</si>
  <si>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</si>
  <si>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</si>
  <si>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</si>
  <si>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</si>
  <si>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</si>
  <si>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</si>
  <si>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</si>
  <si>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</si>
  <si>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</si>
  <si>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</si>
  <si>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</si>
  <si>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</si>
  <si>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</si>
  <si>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</si>
  <si>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</si>
  <si>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</si>
  <si>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</si>
  <si>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</si>
  <si>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</si>
  <si>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</si>
  <si>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</si>
  <si>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</si>
  <si>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</si>
  <si>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</si>
  <si>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</si>
  <si>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</si>
  <si>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</si>
  <si>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</si>
  <si>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</si>
  <si>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</si>
  <si>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</si>
  <si>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</si>
  <si>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</si>
  <si>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</si>
  <si>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</si>
  <si>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</si>
  <si>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</si>
  <si>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</si>
  <si>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</si>
  <si>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</si>
  <si>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</si>
  <si>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</si>
  <si>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</si>
  <si>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</si>
  <si>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</si>
  <si>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</si>
  <si>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</si>
  <si>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</si>
  <si>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</si>
  <si>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</si>
  <si>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</si>
  <si>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</si>
  <si>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</si>
  <si>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</si>
  <si>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</si>
  <si>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</si>
  <si>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</si>
  <si>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</si>
  <si>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</si>
  <si>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</si>
  <si>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</si>
  <si>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</si>
  <si>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</si>
  <si>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</si>
  <si>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</si>
  <si>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</si>
  <si>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</si>
  <si>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</si>
  <si>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</si>
  <si>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</si>
  <si>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</si>
  <si>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</si>
  <si>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</si>
  <si>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</si>
  <si>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</si>
  <si>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</si>
  <si>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</si>
  <si>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</si>
  <si>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</si>
  <si>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</si>
  <si>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</si>
  <si>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</si>
  <si>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</si>
  <si>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</si>
  <si>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</si>
  <si>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</si>
  <si>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</si>
  <si>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</si>
  <si>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</si>
  <si>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</si>
  <si>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</si>
  <si>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</si>
  <si>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</si>
  <si>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</si>
  <si>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</si>
  <si>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</si>
  <si>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</si>
  <si>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</si>
  <si>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</si>
  <si>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</si>
  <si>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</si>
  <si>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</si>
  <si>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</si>
  <si>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</si>
  <si>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</si>
  <si>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</si>
  <si>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</si>
  <si>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</si>
  <si>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</si>
  <si>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</si>
  <si>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</si>
  <si>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</si>
  <si>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</si>
  <si>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</si>
  <si>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</si>
  <si>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</si>
  <si>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</si>
  <si>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</si>
  <si>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</si>
  <si>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</si>
  <si>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</si>
  <si>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</si>
  <si>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</si>
  <si>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</si>
  <si>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</si>
  <si>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</si>
  <si>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</si>
  <si>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</si>
  <si>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</si>
  <si>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</si>
  <si>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</si>
  <si>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</si>
  <si>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</si>
  <si>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</si>
  <si>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</si>
  <si>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</si>
  <si>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</si>
  <si>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</si>
  <si>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</si>
  <si>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</si>
  <si>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</si>
  <si>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</si>
  <si>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</si>
  <si>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</si>
  <si>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</si>
  <si>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</si>
  <si>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</si>
  <si>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</si>
  <si>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</si>
  <si>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</si>
  <si>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</si>
  <si>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</si>
  <si>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</si>
  <si>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</si>
  <si>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</si>
  <si>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</si>
  <si>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</si>
  <si>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</si>
  <si>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</si>
  <si>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</si>
  <si>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</si>
  <si>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</si>
  <si>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</si>
  <si>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</si>
  <si>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</si>
  <si>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</si>
  <si>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</si>
  <si>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</si>
  <si>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</si>
  <si>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</si>
  <si>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</si>
  <si>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</si>
  <si>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</si>
  <si>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</si>
  <si>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</si>
  <si>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</si>
  <si>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</si>
  <si>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</si>
  <si>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</si>
  <si>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</si>
  <si>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</si>
  <si>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</si>
  <si>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</si>
  <si>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</si>
  <si>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</si>
  <si>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</si>
  <si>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</si>
  <si>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</si>
  <si>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</si>
  <si>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</si>
  <si>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</si>
  <si>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</si>
  <si>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</si>
  <si>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</si>
  <si>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</si>
  <si>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</si>
  <si>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</si>
  <si>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</si>
  <si>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</si>
  <si>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</si>
  <si>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</si>
  <si>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</si>
  <si>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</si>
  <si>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</si>
  <si>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</si>
  <si>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</si>
  <si>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</si>
  <si>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</si>
  <si>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</si>
  <si>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</si>
  <si>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</si>
  <si>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</si>
  <si>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</si>
  <si>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</si>
  <si>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</si>
  <si>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</si>
  <si>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</si>
  <si>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</si>
  <si>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</si>
  <si>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</si>
  <si>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</si>
  <si>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</si>
  <si>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</si>
  <si>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</si>
  <si>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</si>
  <si>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</si>
  <si>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</si>
  <si>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</si>
  <si>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</si>
  <si>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</si>
  <si>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</si>
  <si>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</si>
  <si>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</si>
  <si>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</si>
  <si>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</si>
  <si>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</si>
  <si>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</si>
  <si>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</si>
  <si>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</si>
  <si>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</si>
  <si>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</si>
  <si>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</si>
  <si>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</si>
  <si>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</si>
  <si>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</si>
  <si>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</si>
  <si>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</si>
  <si>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</si>
  <si>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</si>
  <si>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</si>
  <si>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</si>
  <si>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</si>
  <si>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</si>
  <si>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</si>
  <si>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</si>
  <si>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</si>
  <si>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</si>
  <si>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</si>
  <si>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</si>
  <si>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</si>
  <si>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</si>
  <si>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</si>
  <si>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</si>
  <si>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</si>
  <si>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</si>
  <si>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</si>
  <si>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</si>
  <si>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</si>
  <si>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</si>
  <si>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</si>
  <si>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</si>
  <si>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</si>
  <si>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</si>
  <si>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</si>
  <si>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</si>
  <si>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</si>
  <si>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</si>
  <si>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</si>
  <si>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</si>
  <si>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</si>
  <si>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</si>
  <si>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</si>
  <si>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</si>
  <si>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</si>
  <si>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</si>
  <si>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</si>
  <si>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</si>
  <si>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</si>
  <si>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</si>
  <si>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</si>
  <si>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</si>
  <si>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</si>
  <si>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</si>
  <si>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</si>
  <si>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</si>
  <si>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</si>
  <si>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</si>
  <si>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</si>
  <si>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</si>
  <si>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</si>
  <si>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</si>
  <si>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</si>
  <si>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</si>
  <si>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</si>
  <si>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</si>
  <si>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</si>
  <si>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</si>
  <si>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</si>
  <si>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</si>
  <si>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</si>
  <si>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</si>
  <si>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</si>
  <si>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</si>
  <si>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</si>
  <si>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</si>
  <si>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</si>
  <si>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</si>
  <si>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</si>
  <si>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</si>
  <si>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</si>
  <si>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</si>
  <si>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</si>
  <si>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</si>
  <si>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</si>
  <si>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</si>
  <si>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</si>
  <si>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</si>
  <si>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</si>
  <si>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</si>
  <si>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</si>
  <si>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</si>
  <si>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</si>
  <si>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</si>
  <si>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</si>
  <si>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</si>
  <si>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</si>
  <si>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</si>
  <si>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</si>
  <si>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</si>
  <si>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</si>
  <si>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</si>
  <si>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</si>
  <si>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</si>
  <si>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</si>
  <si>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</si>
  <si>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</si>
  <si>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</si>
  <si>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</si>
  <si>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</si>
  <si>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</si>
  <si>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</si>
  <si>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</si>
  <si>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</si>
  <si>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</si>
  <si>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</si>
  <si>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</si>
  <si>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</si>
  <si>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</si>
  <si>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</si>
  <si>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</si>
  <si>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</si>
  <si>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</si>
  <si>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</si>
  <si>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</si>
  <si>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</si>
  <si>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</si>
  <si>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</si>
  <si>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</si>
  <si>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</si>
  <si>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</si>
  <si>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</si>
  <si>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</si>
  <si>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</si>
  <si>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</si>
  <si>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</si>
  <si>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</si>
  <si>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</si>
  <si>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</si>
  <si>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</si>
  <si>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</si>
  <si>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</si>
  <si>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</si>
  <si>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</si>
  <si>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</si>
  <si>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</si>
  <si>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</si>
  <si>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</si>
  <si>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</si>
  <si>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</si>
  <si>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</si>
  <si>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</si>
  <si>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</si>
  <si>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</si>
  <si>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</si>
  <si>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</si>
  <si>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</si>
  <si>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</si>
  <si>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</si>
  <si>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</si>
  <si>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</si>
  <si>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</si>
  <si>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</si>
  <si>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</si>
  <si>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</si>
  <si>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</si>
  <si>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</si>
  <si>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</si>
  <si>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</si>
  <si>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</si>
  <si>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</si>
  <si>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</si>
  <si>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</si>
  <si>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</si>
  <si>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</si>
  <si>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</si>
  <si>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</si>
  <si>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</si>
  <si>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</si>
  <si>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</si>
  <si>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</si>
  <si>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</si>
  <si>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</si>
  <si>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</si>
  <si>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</si>
  <si>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</si>
  <si>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</si>
  <si>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</si>
  <si>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</si>
  <si>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</si>
  <si>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</si>
  <si>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</si>
  <si>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</si>
  <si>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</si>
  <si>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</si>
  <si>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</si>
  <si>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</si>
  <si>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</si>
  <si>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</si>
  <si>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</si>
  <si>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</si>
  <si>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</si>
  <si>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</si>
  <si>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</si>
  <si>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</si>
  <si>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</si>
  <si>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</si>
  <si>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</si>
  <si>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</si>
  <si>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</si>
  <si>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</si>
  <si>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</si>
  <si>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</si>
  <si>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</si>
  <si>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</si>
  <si>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</si>
  <si>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</si>
  <si>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</si>
  <si>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</si>
  <si>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</si>
  <si>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</si>
  <si>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</si>
  <si>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</si>
  <si>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</si>
  <si>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</si>
  <si>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</si>
  <si>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</si>
  <si>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</si>
  <si>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</si>
  <si>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</si>
  <si>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</si>
  <si>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</si>
  <si>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</si>
  <si>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</si>
  <si>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</si>
  <si>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</si>
  <si>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</si>
  <si>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</si>
  <si>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</si>
  <si>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</si>
  <si>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</si>
  <si>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</si>
  <si>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</si>
  <si>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</si>
  <si>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</si>
  <si>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</si>
  <si>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</si>
  <si>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</si>
  <si>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</si>
  <si>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</si>
  <si>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</si>
  <si>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</si>
  <si>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</si>
  <si>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</si>
  <si>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</si>
  <si>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</si>
  <si>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</si>
  <si>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</si>
  <si>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</si>
  <si>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</si>
  <si>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</si>
  <si>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</si>
  <si>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</si>
  <si>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</si>
  <si>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</si>
  <si>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</si>
  <si>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</si>
  <si>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</si>
  <si>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</si>
  <si>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</si>
  <si>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</si>
  <si>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</si>
  <si>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</si>
  <si>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</si>
  <si>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</si>
  <si>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</si>
  <si>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</si>
  <si>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</si>
  <si>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</si>
  <si>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</si>
  <si>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</si>
  <si>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</si>
  <si>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</si>
  <si>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</si>
  <si>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</si>
  <si>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</si>
  <si>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</si>
  <si>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</si>
  <si>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</si>
  <si>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</si>
  <si>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</si>
  <si>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</si>
  <si>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</si>
  <si>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</si>
  <si>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</si>
  <si>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</si>
  <si>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</si>
  <si>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</si>
  <si>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</si>
  <si>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</si>
  <si>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</si>
  <si>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</si>
  <si>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</si>
  <si>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</si>
  <si>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</si>
  <si>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</si>
  <si>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</si>
  <si>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</si>
  <si>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</si>
  <si>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</si>
  <si>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</si>
  <si>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</si>
  <si>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</si>
  <si>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</si>
  <si>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</si>
  <si>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</si>
  <si>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</si>
  <si>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</si>
  <si>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</si>
  <si>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</si>
  <si>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</si>
  <si>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</si>
  <si>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</si>
  <si>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</si>
  <si>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</si>
  <si>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</si>
  <si>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</si>
  <si>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</si>
  <si>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</si>
  <si>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</si>
  <si>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</si>
  <si>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</si>
  <si>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</si>
  <si>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</si>
  <si>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</si>
  <si>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</si>
  <si>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</si>
  <si>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</si>
  <si>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</si>
  <si>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</si>
  <si>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</si>
  <si>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</si>
  <si>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</si>
  <si>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</si>
  <si>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</si>
  <si>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</si>
  <si>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</si>
  <si>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</si>
  <si>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</si>
  <si>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</si>
  <si>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</si>
  <si>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</si>
  <si>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</si>
  <si>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</si>
  <si>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</si>
  <si>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</si>
  <si>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</si>
  <si>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</si>
  <si>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</si>
  <si>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</si>
  <si>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</si>
  <si>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</si>
  <si>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</si>
  <si>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</si>
  <si>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</si>
  <si>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</si>
  <si>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</si>
  <si>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</si>
  <si>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</si>
  <si>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</si>
  <si>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</si>
  <si>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</si>
  <si>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</si>
  <si>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</si>
  <si>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</si>
  <si>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</si>
  <si>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</si>
  <si>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</si>
  <si>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</si>
  <si>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</si>
  <si>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</si>
  <si>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</si>
  <si>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</si>
  <si>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</si>
  <si>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</si>
  <si>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</si>
  <si>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</si>
  <si>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</si>
  <si>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</si>
  <si>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</si>
  <si>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</si>
  <si>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</si>
  <si>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</si>
  <si>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</si>
  <si>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</si>
  <si>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</si>
  <si>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</si>
  <si>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</si>
  <si>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</si>
  <si>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</si>
  <si>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</si>
  <si>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</si>
  <si>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</si>
  <si>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</si>
  <si>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</si>
  <si>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</si>
  <si>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</si>
  <si>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</si>
  <si>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</si>
  <si>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</si>
  <si>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</si>
  <si>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</si>
  <si>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</si>
  <si>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</si>
  <si>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</si>
  <si>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</si>
  <si>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</si>
  <si>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</si>
  <si>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</si>
  <si>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</si>
  <si>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</si>
  <si>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</si>
  <si>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</si>
  <si>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</si>
  <si>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</si>
  <si>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</si>
  <si>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</si>
  <si>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</si>
  <si>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</si>
  <si>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</si>
  <si>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</si>
  <si>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</si>
  <si>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</si>
  <si>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</si>
  <si>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</si>
  <si>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</si>
  <si>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</si>
  <si>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</si>
  <si>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</si>
  <si>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</si>
  <si>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</si>
  <si>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</si>
  <si>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</si>
  <si>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</si>
  <si>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</si>
  <si>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</si>
  <si>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</si>
  <si>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</si>
  <si>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</si>
  <si>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</si>
  <si>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</si>
  <si>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</si>
  <si>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</si>
  <si>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</si>
  <si>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</si>
  <si>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</si>
  <si>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</si>
  <si>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</si>
  <si>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</si>
  <si>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</si>
  <si>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</si>
  <si>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</si>
  <si>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</si>
  <si>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</si>
  <si>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</si>
  <si>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</si>
  <si>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</si>
  <si>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</si>
  <si>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</si>
  <si>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</si>
  <si>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</si>
  <si>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</si>
  <si>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</si>
  <si>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</si>
  <si>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</si>
  <si>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</si>
  <si>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</si>
  <si>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</si>
  <si>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</si>
  <si>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</si>
  <si>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</si>
  <si>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</si>
  <si>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</si>
  <si>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</si>
  <si>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</si>
  <si>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</si>
  <si>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</si>
  <si>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</si>
  <si>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</si>
  <si>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</si>
  <si>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</si>
  <si>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</si>
  <si>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</si>
  <si>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</si>
  <si>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</si>
  <si>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</si>
  <si>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</si>
  <si>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</si>
  <si>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</si>
  <si>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</si>
  <si>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</si>
  <si>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</si>
  <si>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</si>
  <si>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</si>
  <si>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</si>
  <si>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</si>
  <si>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</si>
  <si>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</si>
  <si>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</si>
  <si>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</si>
  <si>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</si>
  <si>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</si>
  <si>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</si>
  <si>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</si>
  <si>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</si>
  <si>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</si>
  <si>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</si>
  <si>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</si>
  <si>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</si>
  <si>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</si>
  <si>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</si>
  <si>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</si>
  <si>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</si>
  <si>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</si>
  <si>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</si>
  <si>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</si>
  <si>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</si>
  <si>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</si>
  <si>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</si>
  <si>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</si>
  <si>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</si>
  <si>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</si>
  <si>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</si>
  <si>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</si>
  <si>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</si>
  <si>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</si>
  <si>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</si>
  <si>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</si>
  <si>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</si>
  <si>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</si>
  <si>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</si>
  <si>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</si>
  <si>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</si>
  <si>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</si>
  <si>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</si>
  <si>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</si>
  <si>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</si>
  <si>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</si>
  <si>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</si>
  <si>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</si>
  <si>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</si>
  <si>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</si>
  <si>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</si>
  <si>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</si>
  <si>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</si>
  <si>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</si>
  <si>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</si>
  <si>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</si>
  <si>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</si>
  <si>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</si>
  <si>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</si>
  <si>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</si>
  <si>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</si>
  <si>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</si>
  <si>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</si>
  <si>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</si>
  <si>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</si>
  <si>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</si>
  <si>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</si>
  <si>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</si>
  <si>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</si>
  <si>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</si>
  <si>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</si>
  <si>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</si>
  <si>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</si>
  <si>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</si>
  <si>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</si>
  <si>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</si>
  <si>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</si>
  <si>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</si>
  <si>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</si>
  <si>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</si>
  <si>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</si>
  <si>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</si>
  <si>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</si>
  <si>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</si>
  <si>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</si>
  <si>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</si>
  <si>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</si>
  <si>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</si>
  <si>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</si>
  <si>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</si>
  <si>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</si>
  <si>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</si>
  <si>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</si>
  <si>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</si>
  <si>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</si>
  <si>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</si>
  <si>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</si>
  <si>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</si>
  <si>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</si>
  <si>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</si>
  <si>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</si>
  <si>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</si>
  <si>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</si>
  <si>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</si>
  <si>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</si>
  <si>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</si>
  <si>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</si>
  <si>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</si>
  <si>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</si>
  <si>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</si>
  <si>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</si>
  <si>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</si>
  <si>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</si>
  <si>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</si>
  <si>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</si>
  <si>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</si>
  <si>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</si>
  <si>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</si>
  <si>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</si>
  <si>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</si>
  <si>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</si>
  <si>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</si>
  <si>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</si>
  <si>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</si>
  <si>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</si>
  <si>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</si>
  <si>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</si>
  <si>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</si>
  <si>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</si>
  <si>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</si>
  <si>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</si>
  <si>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</si>
  <si>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</si>
  <si>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</si>
  <si>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</si>
  <si>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</si>
  <si>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</si>
  <si>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</si>
  <si>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</si>
  <si>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</si>
  <si>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</si>
  <si>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</si>
  <si>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</si>
  <si>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</si>
  <si>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</si>
  <si>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</si>
  <si>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</si>
  <si>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</si>
  <si>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</si>
  <si>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</si>
  <si>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</si>
  <si>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</si>
  <si>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</si>
  <si>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</si>
  <si>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</si>
  <si>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</si>
  <si>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</si>
  <si>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</si>
  <si>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</si>
  <si>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</si>
  <si>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</si>
  <si>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</si>
  <si>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</si>
  <si>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</si>
  <si>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</si>
  <si>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</si>
  <si>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</si>
  <si>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</si>
  <si>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</si>
  <si>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</si>
  <si>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</si>
  <si>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</si>
  <si>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</si>
  <si>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</si>
  <si>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</si>
  <si>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</si>
  <si>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</si>
  <si>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</si>
  <si>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</si>
  <si>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</si>
  <si>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</si>
  <si>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</si>
  <si>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</si>
  <si>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</si>
  <si>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</si>
  <si>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</si>
  <si>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</si>
  <si>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</si>
  <si>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</si>
  <si>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</si>
  <si>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</si>
  <si>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</si>
  <si>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</si>
  <si>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</si>
  <si>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</si>
  <si>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</si>
  <si>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</si>
  <si>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</si>
  <si>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</si>
  <si>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</si>
  <si>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</si>
  <si>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</si>
  <si>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</si>
  <si>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</si>
  <si>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</si>
  <si>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</si>
  <si>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</si>
  <si>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</si>
  <si>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</si>
  <si>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</si>
  <si>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</si>
  <si>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</si>
  <si>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</si>
  <si>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</si>
  <si>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</si>
  <si>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</si>
  <si>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</si>
  <si>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</si>
  <si>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</si>
  <si>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</si>
  <si>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</si>
  <si>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</si>
  <si>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</si>
  <si>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</si>
  <si>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</si>
  <si>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</si>
  <si>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</si>
  <si>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</si>
  <si>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</si>
  <si>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</si>
  <si>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</si>
  <si>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</si>
  <si>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</si>
  <si>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</si>
  <si>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</si>
  <si>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</si>
  <si>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</si>
  <si>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</si>
  <si>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</si>
  <si>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</si>
  <si>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</si>
  <si>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</si>
  <si>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</si>
  <si>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</si>
  <si>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</si>
  <si>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</si>
  <si>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</si>
  <si>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</si>
  <si>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</si>
  <si>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</si>
  <si>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</si>
  <si>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</si>
  <si>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</si>
  <si>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</si>
  <si>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</si>
  <si>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</si>
  <si>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</si>
  <si>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</si>
  <si>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</si>
  <si>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</si>
  <si>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</si>
  <si>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</si>
  <si>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</si>
  <si>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</si>
  <si>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</si>
  <si>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</si>
  <si>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</si>
  <si>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</si>
  <si>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</si>
  <si>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</si>
  <si>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</si>
  <si>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</si>
  <si>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</si>
  <si>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</si>
  <si>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</si>
  <si>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</si>
  <si>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</si>
  <si>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</si>
  <si>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</si>
  <si>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</si>
  <si>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</si>
  <si>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</si>
  <si>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</si>
  <si>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</si>
  <si>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</si>
  <si>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</si>
  <si>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</si>
  <si>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</si>
  <si>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</si>
  <si>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</si>
  <si>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</si>
  <si>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</si>
  <si>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</si>
  <si>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</si>
  <si>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</si>
  <si>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</si>
  <si>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</si>
  <si>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</si>
  <si>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</si>
  <si>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</si>
  <si>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</si>
  <si>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</si>
  <si>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</si>
  <si>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</si>
  <si>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</si>
  <si>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</si>
  <si>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</si>
  <si>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</si>
  <si>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</si>
  <si>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</si>
  <si>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</si>
  <si>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</si>
  <si>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</si>
  <si>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</si>
  <si>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</si>
  <si>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</si>
  <si>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</si>
  <si>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</si>
  <si>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</si>
  <si>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</si>
  <si>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</si>
  <si>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</si>
  <si>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</si>
  <si>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</si>
  <si>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</si>
  <si>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</si>
  <si>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</si>
  <si>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</si>
  <si>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</si>
  <si>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</si>
  <si>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</si>
  <si>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</si>
  <si>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</si>
  <si>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</si>
  <si>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</si>
  <si>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</si>
  <si>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</si>
  <si>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</si>
  <si>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</si>
  <si>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</si>
  <si>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</si>
  <si>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</si>
  <si>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</si>
  <si>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</si>
  <si>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</si>
  <si>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</si>
  <si>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</si>
  <si>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</si>
  <si>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</si>
  <si>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</si>
  <si>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</si>
  <si>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</si>
  <si>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</si>
  <si>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</si>
  <si>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</si>
  <si>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</si>
  <si>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</si>
  <si>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</si>
  <si>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</si>
  <si>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</si>
  <si>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</si>
  <si>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</si>
  <si>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</si>
  <si>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</si>
  <si>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</si>
  <si>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</si>
  <si>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</si>
  <si>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</si>
  <si>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</si>
  <si>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</si>
  <si>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</si>
  <si>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</si>
  <si>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</si>
  <si>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</si>
  <si>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</si>
  <si>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</si>
  <si>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</si>
  <si>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</si>
  <si>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</si>
  <si>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</si>
  <si>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</si>
  <si>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</si>
  <si>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</si>
  <si>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</si>
  <si>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</si>
  <si>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</si>
  <si>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</si>
  <si>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</si>
  <si>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</si>
  <si>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</si>
  <si>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</si>
  <si>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</si>
  <si>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</si>
  <si>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</si>
  <si>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</si>
  <si>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</si>
  <si>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</si>
  <si>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</si>
  <si>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</si>
  <si>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</si>
  <si>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</si>
  <si>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</si>
  <si>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</si>
  <si>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</si>
  <si>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</si>
  <si>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</si>
  <si>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</si>
  <si>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</si>
  <si>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</si>
  <si>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</si>
  <si>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</si>
  <si>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</si>
  <si>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</si>
  <si>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</si>
  <si>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</si>
  <si>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</si>
  <si>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</si>
  <si>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</si>
  <si>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</si>
  <si>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</si>
  <si>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</si>
  <si>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</si>
  <si>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</si>
  <si>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</si>
  <si>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</si>
  <si>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</si>
  <si>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</si>
  <si>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</si>
  <si>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</si>
  <si>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</si>
  <si>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</si>
  <si>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</si>
  <si>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</si>
  <si>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</si>
  <si>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</si>
  <si>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</si>
  <si>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</si>
  <si>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</si>
  <si>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</si>
  <si>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</si>
  <si>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</si>
  <si>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</si>
  <si>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</si>
  <si>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</si>
  <si>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</si>
  <si>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</si>
  <si>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</si>
  <si>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</si>
  <si>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</si>
  <si>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</si>
  <si>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</si>
  <si>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</si>
  <si>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</si>
  <si>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</si>
  <si>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</si>
  <si>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</si>
  <si>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</si>
  <si>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</si>
  <si>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</si>
  <si>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</si>
  <si>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</si>
  <si>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</si>
  <si>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</si>
  <si>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</si>
  <si>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</si>
  <si>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</si>
  <si>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</si>
  <si>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</si>
  <si>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</si>
  <si>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</si>
  <si>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</si>
  <si>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</si>
  <si>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</si>
  <si>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</si>
  <si>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</si>
  <si>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</si>
  <si>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</si>
  <si>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</si>
  <si>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</si>
  <si>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</si>
  <si>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</si>
  <si>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</si>
  <si>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</si>
  <si>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</si>
  <si>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</si>
  <si>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</si>
  <si>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</si>
  <si>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</si>
  <si>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</si>
  <si>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</si>
  <si>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</si>
  <si>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</si>
  <si>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</si>
  <si>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</si>
  <si>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</si>
  <si>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</si>
  <si>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</si>
  <si>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</si>
  <si>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</si>
  <si>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</si>
  <si>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</si>
  <si>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</si>
  <si>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</si>
  <si>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</si>
  <si>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</si>
  <si>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</si>
  <si>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</si>
  <si>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</si>
  <si>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</si>
  <si>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</si>
  <si>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</si>
  <si>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</si>
  <si>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</si>
  <si>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</si>
  <si>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</si>
  <si>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</si>
  <si>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</si>
  <si>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</si>
  <si>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</si>
  <si>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</si>
  <si>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</si>
  <si>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</si>
  <si>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</si>
  <si>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</si>
  <si>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</si>
  <si>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</si>
  <si>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</si>
  <si>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</si>
  <si>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</si>
  <si>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</si>
  <si>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</si>
  <si>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</si>
  <si>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</si>
  <si>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</si>
  <si>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</si>
  <si>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</si>
  <si>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</si>
  <si>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</si>
  <si>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</si>
  <si>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</si>
  <si>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</si>
  <si>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</si>
  <si>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</si>
  <si>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</si>
  <si>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</si>
  <si>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</si>
  <si>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</si>
  <si>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</si>
  <si>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</si>
  <si>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</si>
  <si>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</si>
  <si>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</si>
  <si>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</si>
  <si>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</si>
  <si>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</si>
  <si>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</si>
  <si>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</si>
  <si>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</si>
  <si>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</si>
  <si>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</si>
  <si>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</si>
  <si>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</si>
  <si>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</si>
  <si>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</si>
  <si>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</si>
  <si>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</si>
  <si>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</si>
  <si>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</si>
  <si>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</si>
  <si>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</si>
  <si>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</si>
  <si>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</si>
  <si>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</si>
  <si>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</si>
  <si>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</si>
  <si>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</si>
  <si>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</si>
  <si>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</si>
  <si>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</si>
  <si>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</si>
  <si>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</si>
  <si>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</si>
  <si>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</si>
  <si>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</si>
  <si>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</si>
  <si>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</si>
  <si>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</si>
  <si>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</si>
  <si>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</si>
  <si>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</si>
  <si>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</si>
  <si>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</si>
  <si>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</si>
  <si>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</si>
  <si>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</si>
  <si>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</si>
  <si>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</si>
  <si>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</si>
  <si>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</si>
  <si>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</si>
  <si>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</si>
  <si>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</si>
  <si>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</si>
  <si>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</si>
  <si>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</si>
  <si>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</si>
  <si>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</si>
  <si>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</si>
  <si>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</si>
  <si>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</si>
  <si>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</si>
  <si>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</si>
  <si>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</si>
  <si>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</si>
  <si>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</si>
  <si>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</si>
  <si>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</si>
  <si>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</si>
  <si>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</si>
  <si>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</si>
  <si>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</si>
  <si>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</si>
  <si>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</si>
  <si>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</si>
  <si>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</si>
  <si>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</si>
  <si>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</si>
  <si>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</si>
  <si>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</si>
  <si>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</si>
  <si>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</si>
  <si>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</si>
  <si>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</si>
  <si>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</si>
  <si>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</si>
  <si>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</si>
  <si>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</si>
  <si>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</si>
  <si>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</si>
  <si>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</si>
  <si>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</si>
  <si>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</si>
  <si>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</si>
  <si>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</si>
  <si>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</si>
  <si>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</si>
  <si>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</si>
  <si>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</si>
  <si>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</si>
  <si>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</si>
  <si>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</si>
  <si>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</si>
  <si>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</si>
  <si>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</si>
  <si>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</si>
  <si>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</si>
  <si>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</si>
  <si>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</si>
  <si>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</si>
  <si>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</si>
  <si>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</si>
  <si>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</si>
  <si>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</si>
  <si>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</si>
  <si>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</si>
  <si>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</si>
  <si>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</si>
  <si>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</si>
  <si>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</si>
  <si>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</si>
  <si>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</si>
  <si>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</si>
  <si>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</si>
  <si>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</si>
  <si>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</si>
  <si>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</si>
  <si>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</si>
  <si>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</si>
  <si>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</si>
  <si>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</si>
  <si>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</si>
  <si>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</si>
  <si>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</si>
  <si>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</si>
  <si>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</si>
  <si>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</si>
  <si>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</si>
  <si>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</si>
  <si>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</si>
  <si>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</si>
  <si>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</si>
  <si>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</si>
  <si>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</si>
  <si>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</si>
  <si>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</si>
  <si>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</si>
  <si>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</si>
  <si>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</si>
  <si>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</si>
  <si>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</si>
  <si>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</si>
  <si>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</si>
  <si>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</si>
  <si>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</si>
  <si>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</si>
  <si>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</si>
  <si>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</si>
  <si>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</si>
  <si>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</si>
  <si>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</si>
  <si>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</si>
  <si>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</si>
  <si>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</si>
  <si>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</si>
  <si>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</si>
  <si>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</si>
  <si>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</si>
  <si>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</si>
  <si>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</si>
  <si>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</si>
  <si>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</si>
  <si>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</si>
  <si>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</si>
  <si>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</si>
  <si>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</si>
  <si>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</si>
  <si>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</si>
  <si>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</si>
  <si>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</si>
  <si>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</si>
  <si>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</si>
  <si>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</si>
  <si>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</si>
  <si>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</si>
  <si>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</si>
  <si>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</si>
  <si>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</si>
  <si>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</si>
  <si>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</si>
  <si>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</si>
  <si>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</si>
  <si>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</si>
  <si>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</si>
  <si>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</si>
  <si>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</si>
  <si>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</si>
  <si>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</si>
  <si>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</si>
  <si>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</si>
  <si>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</si>
  <si>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</si>
  <si>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</si>
  <si>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</si>
  <si>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</si>
  <si>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</si>
  <si>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</si>
  <si>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</si>
  <si>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</si>
  <si>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</si>
  <si>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</si>
  <si>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</si>
  <si>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</si>
  <si>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</si>
  <si>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</si>
  <si>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</si>
  <si>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</si>
  <si>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</si>
  <si>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</si>
  <si>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</si>
  <si>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</si>
  <si>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</si>
  <si>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</si>
  <si>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</si>
  <si>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</si>
  <si>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</si>
  <si>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</si>
  <si>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</si>
  <si>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</si>
  <si>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</si>
  <si>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</si>
  <si>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</si>
  <si>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</si>
  <si>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</si>
  <si>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</si>
  <si>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</si>
  <si>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</si>
  <si>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</si>
  <si>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</si>
  <si>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</si>
  <si>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</si>
  <si>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</si>
  <si>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</si>
  <si>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</si>
  <si>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</si>
  <si>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</si>
  <si>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</si>
  <si>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</si>
  <si>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</si>
  <si>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</si>
  <si>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</si>
  <si>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</si>
  <si>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</si>
  <si>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</si>
  <si>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</si>
  <si>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</si>
  <si>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</si>
  <si>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</si>
  <si>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</si>
  <si>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</si>
  <si>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</si>
  <si>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</si>
  <si>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</si>
  <si>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</si>
  <si>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</si>
  <si>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</si>
  <si>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</si>
  <si>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</si>
  <si>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</si>
  <si>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</si>
  <si>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</si>
  <si>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</si>
  <si>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</si>
  <si>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</si>
  <si>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</si>
  <si>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</si>
  <si>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</si>
  <si>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</si>
  <si>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</si>
  <si>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</si>
  <si>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</si>
  <si>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</si>
  <si>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</si>
  <si>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</si>
  <si>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</si>
  <si>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</si>
  <si>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</si>
  <si>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</si>
  <si>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</si>
  <si>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</si>
  <si>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</si>
  <si>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</si>
  <si>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</si>
  <si>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</si>
  <si>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</si>
  <si>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</si>
  <si>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</si>
  <si>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</si>
  <si>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</si>
  <si>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</si>
  <si>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</si>
  <si>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</si>
  <si>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</si>
  <si>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</si>
  <si>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</si>
  <si>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</si>
  <si>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</si>
  <si>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</si>
  <si>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</si>
  <si>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</si>
  <si>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</si>
  <si>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</si>
  <si>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</si>
  <si>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</si>
  <si>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</si>
  <si>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</si>
  <si>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</si>
  <si>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</si>
  <si>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</si>
  <si>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</si>
  <si>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</si>
  <si>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</si>
  <si>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</si>
  <si>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</si>
  <si>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</si>
  <si>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</si>
  <si>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</si>
  <si>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</si>
  <si>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</si>
  <si>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</si>
  <si>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</si>
  <si>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</si>
  <si>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</si>
  <si>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</si>
  <si>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</si>
  <si>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</si>
  <si>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</si>
  <si>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</si>
  <si>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</si>
  <si>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</si>
  <si>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</si>
  <si>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</si>
  <si>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</si>
  <si>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</si>
  <si>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</si>
  <si>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</si>
  <si>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</si>
  <si>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</si>
  <si>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</si>
  <si>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</si>
  <si>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</si>
  <si>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</si>
  <si>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</si>
  <si>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</si>
  <si>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</si>
  <si>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</si>
  <si>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</si>
  <si>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</si>
  <si>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</si>
  <si>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</si>
  <si>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</si>
  <si>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</si>
  <si>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</si>
  <si>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</si>
  <si>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</si>
  <si>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</si>
  <si>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</si>
  <si>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</si>
  <si>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</si>
  <si>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</si>
  <si>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</si>
  <si>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</si>
  <si>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</si>
  <si>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</si>
  <si>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</si>
  <si>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</si>
  <si>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</si>
  <si>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</si>
  <si>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</si>
  <si>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</si>
  <si>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</si>
  <si>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</si>
  <si>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</si>
  <si>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</si>
  <si>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</si>
  <si>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</si>
  <si>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</si>
  <si>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</si>
  <si>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</si>
  <si>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</si>
  <si>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</si>
  <si>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</si>
  <si>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</si>
  <si>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</si>
  <si>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</si>
  <si>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</si>
  <si>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</si>
  <si>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</si>
  <si>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</si>
  <si>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</si>
  <si>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</si>
  <si>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</si>
  <si>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</si>
  <si>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</si>
  <si>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</si>
  <si>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</si>
  <si>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</si>
  <si>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</si>
  <si>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</si>
  <si>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</si>
  <si>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</si>
  <si>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</si>
  <si>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</si>
  <si>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</si>
  <si>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</si>
  <si>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</si>
  <si>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</si>
  <si>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</si>
  <si>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</si>
  <si>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</si>
  <si>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</si>
  <si>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</si>
  <si>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</si>
  <si>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</si>
  <si>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</si>
  <si>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</si>
  <si>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</si>
  <si>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</si>
  <si>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</si>
  <si>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</si>
  <si>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</si>
  <si>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</si>
  <si>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</si>
  <si>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</si>
  <si>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</si>
  <si>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</si>
  <si>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</si>
  <si>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</si>
  <si>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</si>
  <si>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</si>
  <si>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</si>
  <si>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</si>
  <si>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</si>
  <si>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</si>
  <si>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</si>
  <si>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</si>
  <si>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</si>
  <si>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</si>
  <si>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</si>
  <si>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</si>
  <si>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</si>
  <si>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</si>
  <si>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</si>
  <si>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</si>
  <si>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</si>
  <si>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</si>
  <si>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</si>
  <si>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</si>
  <si>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</si>
  <si>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</si>
  <si>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</si>
  <si>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</si>
  <si>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</si>
  <si>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</si>
  <si>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</si>
  <si>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</si>
  <si>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</si>
  <si>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</si>
  <si>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</si>
  <si>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</si>
  <si>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</si>
  <si>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</si>
  <si>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</si>
  <si>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</si>
  <si>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</si>
  <si>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</si>
  <si>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</si>
  <si>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</si>
  <si>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</si>
  <si>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</si>
  <si>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</si>
  <si>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</si>
  <si>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</si>
  <si>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</si>
  <si>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</si>
  <si>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</si>
  <si>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</si>
  <si>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</si>
  <si>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</si>
  <si>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</si>
  <si>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</si>
  <si>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</si>
  <si>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</si>
  <si>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</si>
  <si>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</si>
  <si>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</si>
  <si>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</si>
  <si>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</si>
  <si>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</si>
  <si>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</si>
  <si>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</si>
  <si>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</si>
  <si>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</si>
  <si>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</si>
  <si>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</si>
  <si>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</si>
  <si>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</si>
  <si>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</si>
  <si>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</si>
  <si>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</si>
  <si>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</si>
  <si>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</si>
  <si>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</si>
  <si>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</si>
  <si>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</si>
  <si>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</si>
  <si>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</si>
  <si>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</si>
  <si>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</si>
  <si>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</si>
  <si>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</si>
  <si>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</si>
  <si>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</si>
  <si>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</si>
  <si>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</si>
  <si>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</si>
  <si>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</si>
  <si>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</si>
  <si>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</si>
  <si>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</si>
  <si>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</si>
  <si>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</si>
  <si>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</si>
  <si>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</si>
  <si>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</si>
  <si>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</si>
  <si>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</si>
  <si>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</si>
  <si>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</si>
  <si>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</si>
  <si>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</si>
  <si>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</si>
  <si>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</si>
  <si>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</si>
  <si>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</si>
  <si>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</si>
  <si>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</si>
  <si>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</si>
  <si>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</si>
  <si>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</si>
  <si>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</si>
  <si>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</si>
  <si>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</si>
  <si>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</si>
  <si>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</si>
  <si>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</si>
  <si>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</si>
  <si>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</si>
  <si>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</si>
  <si>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</si>
  <si>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</si>
  <si>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</si>
  <si>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</si>
  <si>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</si>
  <si>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</si>
  <si>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</si>
  <si>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</si>
  <si>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</si>
  <si>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</si>
  <si>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</si>
  <si>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</si>
  <si>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</si>
  <si>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</si>
  <si>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</si>
  <si>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</si>
  <si>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</si>
  <si>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</si>
  <si>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</si>
  <si>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</si>
  <si>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</si>
  <si>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</si>
  <si>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</si>
  <si>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</si>
  <si>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</si>
  <si>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</si>
  <si>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</si>
  <si>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</si>
  <si>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</si>
  <si>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</si>
  <si>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</si>
  <si>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</si>
  <si>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</si>
  <si>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</si>
  <si>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</si>
  <si>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</si>
  <si>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</si>
  <si>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</si>
  <si>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</si>
  <si>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</si>
  <si>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</si>
  <si>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</si>
  <si>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</si>
  <si>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</si>
  <si>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</si>
  <si>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</si>
  <si>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</si>
  <si>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</si>
  <si>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</si>
  <si>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</si>
  <si>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</si>
  <si>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</si>
  <si>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</si>
  <si>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</si>
  <si>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</si>
  <si>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</si>
  <si>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</si>
  <si>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</si>
  <si>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</si>
  <si>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</si>
  <si>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</si>
  <si>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</si>
  <si>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</si>
  <si>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</si>
  <si>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</si>
  <si>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</si>
  <si>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</si>
  <si>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</si>
  <si>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</si>
  <si>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</si>
  <si>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</si>
  <si>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</si>
  <si>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</si>
  <si>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</si>
  <si>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</si>
  <si>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</si>
  <si>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</si>
  <si>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</si>
  <si>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</si>
  <si>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</si>
  <si>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</si>
  <si>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</si>
  <si>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</si>
  <si>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</si>
  <si>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</si>
  <si>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</si>
  <si>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</si>
  <si>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</si>
  <si>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</si>
  <si>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</si>
  <si>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</si>
  <si>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</si>
  <si>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</si>
  <si>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</si>
  <si>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</si>
  <si>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</si>
  <si>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</si>
  <si>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</si>
  <si>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</si>
  <si>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</si>
  <si>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</si>
  <si>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</si>
  <si>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</si>
  <si>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</si>
  <si>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</si>
  <si>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</si>
  <si>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</si>
  <si>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</si>
  <si>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</si>
  <si>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</si>
  <si>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</si>
  <si>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</si>
  <si>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</si>
  <si>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</si>
  <si>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</si>
  <si>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</si>
  <si>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</si>
  <si>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</si>
  <si>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</si>
  <si>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</si>
  <si>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</si>
  <si>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</si>
  <si>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</si>
  <si>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</si>
  <si>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</si>
  <si>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</si>
  <si>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</si>
  <si>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</si>
  <si>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</si>
  <si>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</si>
  <si>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</si>
  <si>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</si>
  <si>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</si>
  <si>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</si>
  <si>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</si>
  <si>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</si>
  <si>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</si>
  <si>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</si>
  <si>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</si>
  <si>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</si>
  <si>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</si>
  <si>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</si>
  <si>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</si>
  <si>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</si>
  <si>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</si>
  <si>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</si>
  <si>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</si>
  <si>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</si>
  <si>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</si>
  <si>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</si>
  <si>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</si>
  <si>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</si>
  <si>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</si>
  <si>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</si>
  <si>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</si>
  <si>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</si>
  <si>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</si>
  <si>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</si>
  <si>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</si>
  <si>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</si>
  <si>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</si>
  <si>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</si>
  <si>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</si>
  <si>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</si>
  <si>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</si>
  <si>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</si>
  <si>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</si>
  <si>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</si>
  <si>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</si>
  <si>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</si>
  <si>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</si>
  <si>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</si>
  <si>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</si>
  <si>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</si>
  <si>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</si>
  <si>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</si>
  <si>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</si>
  <si>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</si>
  <si>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</si>
  <si>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</si>
  <si>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</si>
  <si>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</si>
  <si>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</si>
  <si>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</si>
  <si>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</si>
  <si>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</si>
  <si>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</si>
  <si>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</si>
  <si>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</si>
  <si>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</si>
  <si>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</si>
  <si>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</si>
  <si>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</si>
  <si>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</si>
  <si>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</si>
  <si>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</si>
  <si>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</si>
  <si>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</si>
  <si>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</si>
  <si>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</si>
  <si>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</si>
  <si>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</si>
  <si>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</si>
  <si>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</si>
  <si>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</si>
  <si>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</si>
  <si>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</si>
  <si>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</si>
  <si>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</si>
  <si>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</si>
  <si>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</si>
  <si>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</si>
  <si>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</si>
  <si>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</si>
  <si>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</si>
  <si>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</si>
  <si>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</si>
  <si>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</si>
  <si>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</si>
  <si>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</si>
  <si>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</si>
  <si>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</si>
  <si>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</si>
  <si>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</si>
  <si>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</si>
  <si>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</si>
  <si>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</si>
  <si>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</si>
  <si>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</si>
  <si>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</si>
  <si>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</si>
  <si>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</si>
  <si>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</si>
  <si>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</si>
  <si>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</si>
  <si>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</si>
  <si>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</si>
  <si>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</si>
  <si>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</si>
  <si>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</si>
  <si>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</si>
  <si>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</si>
  <si>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</si>
  <si>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</si>
  <si>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</si>
  <si>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</si>
  <si>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</si>
  <si>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</si>
  <si>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</si>
  <si>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</si>
  <si>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</si>
  <si>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</si>
  <si>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</si>
  <si>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</si>
  <si>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</si>
  <si>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</si>
  <si>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</si>
  <si>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</si>
  <si>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</si>
  <si>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</si>
  <si>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</si>
  <si>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</si>
  <si>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</si>
  <si>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</si>
  <si>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</si>
  <si>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</si>
  <si>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</si>
  <si>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</si>
  <si>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</si>
  <si>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</si>
  <si>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</si>
  <si>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</si>
  <si>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</si>
  <si>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</si>
  <si>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</si>
  <si>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</si>
  <si>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</si>
  <si>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</si>
  <si>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</si>
  <si>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</si>
  <si>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</si>
  <si>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</si>
  <si>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</si>
  <si>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</si>
  <si>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</si>
  <si>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</si>
  <si>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</si>
  <si>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</si>
  <si>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</si>
  <si>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</si>
  <si>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</si>
  <si>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</si>
  <si>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</si>
  <si>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</si>
  <si>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</si>
  <si>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</si>
  <si>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</si>
  <si>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</si>
  <si>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</si>
  <si>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</si>
  <si>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</si>
  <si>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</si>
  <si>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</si>
  <si>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</si>
  <si>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</si>
  <si>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</si>
  <si>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</si>
  <si>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</si>
  <si>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</si>
  <si>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</si>
  <si>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</si>
  <si>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</si>
  <si>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</si>
  <si>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</si>
  <si>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</si>
  <si>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</si>
  <si>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</si>
  <si>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</si>
  <si>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</si>
  <si>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</si>
  <si>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</si>
  <si>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</si>
  <si>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</si>
  <si>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</si>
  <si>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</si>
  <si>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</si>
  <si>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</si>
  <si>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</si>
  <si>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</si>
  <si>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</si>
  <si>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</si>
  <si>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</si>
  <si>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</si>
  <si>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</si>
  <si>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</si>
  <si>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</si>
  <si>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</si>
  <si>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</si>
  <si>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</si>
  <si>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</si>
  <si>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</si>
  <si>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</si>
  <si>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</si>
  <si>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</si>
  <si>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</si>
  <si>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</si>
  <si>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</si>
  <si>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</si>
  <si>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</si>
  <si>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</si>
  <si>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</si>
  <si>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</si>
  <si>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</si>
  <si>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</si>
  <si>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</si>
  <si>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</si>
  <si>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</si>
  <si>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</si>
  <si>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</si>
  <si>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</si>
  <si>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</si>
  <si>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</si>
  <si>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</si>
  <si>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</si>
  <si>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</si>
  <si>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</si>
  <si>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</si>
  <si>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</si>
  <si>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</si>
  <si>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</si>
  <si>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</si>
  <si>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</si>
  <si>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</si>
  <si>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</si>
  <si>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</si>
  <si>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</si>
  <si>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</si>
  <si>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</si>
  <si>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</si>
  <si>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</si>
  <si>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</si>
  <si>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</si>
  <si>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</si>
  <si>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</si>
  <si>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</si>
  <si>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</si>
  <si>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</si>
  <si>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</si>
  <si>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</si>
  <si>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</si>
  <si>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</si>
  <si>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</si>
  <si>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</si>
  <si>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</si>
  <si>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</si>
  <si>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</si>
  <si>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</si>
  <si>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</si>
  <si>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</si>
  <si>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</si>
  <si>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</si>
  <si>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</si>
  <si>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</si>
  <si>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</si>
  <si>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</si>
  <si>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</si>
  <si>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</si>
  <si>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</si>
  <si>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</si>
  <si>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</si>
  <si>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</si>
  <si>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</si>
  <si>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</si>
  <si>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</si>
  <si>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</si>
  <si>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</si>
  <si>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</si>
  <si>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</si>
  <si>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</si>
  <si>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</si>
  <si>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</si>
  <si>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</si>
  <si>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</si>
  <si>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</si>
  <si>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</si>
  <si>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</si>
  <si>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</si>
  <si>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</si>
  <si>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</si>
  <si>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</si>
  <si>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</si>
  <si>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</si>
  <si>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</si>
  <si>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</si>
  <si>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</si>
  <si>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</si>
  <si>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</si>
  <si>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</si>
  <si>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</si>
  <si>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</si>
  <si>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</si>
  <si>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</si>
  <si>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</si>
  <si>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</si>
  <si>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</si>
  <si>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</si>
  <si>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</si>
  <si>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</si>
  <si>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</si>
  <si>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</si>
  <si>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</si>
  <si>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</si>
  <si>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</si>
  <si>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</si>
  <si>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</si>
  <si>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</si>
  <si>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</si>
  <si>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</si>
  <si>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</si>
  <si>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</si>
  <si>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</si>
  <si>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</si>
  <si>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</si>
  <si>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</si>
  <si>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</si>
  <si>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</si>
  <si>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</si>
  <si>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</si>
  <si>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</si>
  <si>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</si>
  <si>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</si>
  <si>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</si>
  <si>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</si>
  <si>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</si>
  <si>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</si>
  <si>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</si>
  <si>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</si>
  <si>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</si>
  <si>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</si>
  <si>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</si>
  <si>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</si>
  <si>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</si>
  <si>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</si>
  <si>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</si>
  <si>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</si>
  <si>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</si>
  <si>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</si>
  <si>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</si>
  <si>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</si>
  <si>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</si>
  <si>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</si>
  <si>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</si>
  <si>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</si>
  <si>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</si>
  <si>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</si>
  <si>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</si>
  <si>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</si>
  <si>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</si>
  <si>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</si>
  <si>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</si>
  <si>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</si>
  <si>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</si>
  <si>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</si>
  <si>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</si>
  <si>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</si>
  <si>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</si>
  <si>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</si>
  <si>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</si>
  <si>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</si>
  <si>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</si>
  <si>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</si>
  <si>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</si>
  <si>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</si>
  <si>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</si>
  <si>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</si>
  <si>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</si>
  <si>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</si>
  <si>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</si>
  <si>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</si>
  <si>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</si>
  <si>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</si>
  <si>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</si>
  <si>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</si>
  <si>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</si>
  <si>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</si>
  <si>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</si>
  <si>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</si>
  <si>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</si>
  <si>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</si>
  <si>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</si>
  <si>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</si>
  <si>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</si>
  <si>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</si>
  <si>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</si>
  <si>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</si>
  <si>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</si>
  <si>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</si>
  <si>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</si>
  <si>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</si>
  <si>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</si>
  <si>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</si>
  <si>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</si>
  <si>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</si>
  <si>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</si>
  <si>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</si>
  <si>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</si>
  <si>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</si>
  <si>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</si>
  <si>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</si>
  <si>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</si>
  <si>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</si>
  <si>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</si>
  <si>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</si>
  <si>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</si>
  <si>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</si>
  <si>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</si>
  <si>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</si>
  <si>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</si>
  <si>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</si>
  <si>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</si>
  <si>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</si>
  <si>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</si>
  <si>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</si>
  <si>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</si>
  <si>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</si>
  <si>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</si>
  <si>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</si>
  <si>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</si>
  <si>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</si>
  <si>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</si>
  <si>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</si>
  <si>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</si>
  <si>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</si>
  <si>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</si>
  <si>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</si>
  <si>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</si>
  <si>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</si>
  <si>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</si>
  <si>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</si>
  <si>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</si>
  <si>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</si>
  <si>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</si>
  <si>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</si>
  <si>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</si>
  <si>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</si>
  <si>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</si>
  <si>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</si>
  <si>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</si>
  <si>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</si>
  <si>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</si>
  <si>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</si>
  <si>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</si>
  <si>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</si>
  <si>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</si>
  <si>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</si>
  <si>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</si>
  <si>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</si>
  <si>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</si>
  <si>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</si>
  <si>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</si>
  <si>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</si>
  <si>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</si>
  <si>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</si>
  <si>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</si>
  <si>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</si>
  <si>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</si>
  <si>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</si>
  <si>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</si>
  <si>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</si>
  <si>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</si>
  <si>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</si>
  <si>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</si>
  <si>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</si>
  <si>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</si>
  <si>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</si>
  <si>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</si>
  <si>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</si>
  <si>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</si>
  <si>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</si>
  <si>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</si>
  <si>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</si>
  <si>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</si>
  <si>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</si>
  <si>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</si>
  <si>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</si>
  <si>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</si>
  <si>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</si>
  <si>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</si>
  <si>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</si>
  <si>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</si>
  <si>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</si>
  <si>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</si>
  <si>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</si>
  <si>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</si>
  <si>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</si>
  <si>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</si>
  <si>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</si>
  <si>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</si>
  <si>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</si>
  <si>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</si>
  <si>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</si>
  <si>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</si>
  <si>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</si>
  <si>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</si>
  <si>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</si>
  <si>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</si>
  <si>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</si>
  <si>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</si>
  <si>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</si>
  <si>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</si>
  <si>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</si>
  <si>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</si>
  <si>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</si>
  <si>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</si>
  <si>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</si>
  <si>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</si>
  <si>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</si>
  <si>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</si>
  <si>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</si>
  <si>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</si>
  <si>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</si>
  <si>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</si>
  <si>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</si>
  <si>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</si>
  <si>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</si>
  <si>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</si>
  <si>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</si>
  <si>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</si>
  <si>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</si>
  <si>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</si>
  <si>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</si>
  <si>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</si>
  <si>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</si>
  <si>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</si>
  <si>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</si>
  <si>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</si>
  <si>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</si>
  <si>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</si>
  <si>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</si>
  <si>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</si>
  <si>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</si>
  <si>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</si>
  <si>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</si>
  <si>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</si>
  <si>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</si>
  <si>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</si>
  <si>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</si>
  <si>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</si>
  <si>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</si>
  <si>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</si>
  <si>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</si>
  <si>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</si>
  <si>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</si>
  <si>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</si>
  <si>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</si>
  <si>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</si>
  <si>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</si>
  <si>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</si>
  <si>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</si>
  <si>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</si>
  <si>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</si>
  <si>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</si>
  <si>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</si>
  <si>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</si>
  <si>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</si>
  <si>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</si>
  <si>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</si>
  <si>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</si>
  <si>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</si>
  <si>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</si>
  <si>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</si>
  <si>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</si>
  <si>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</si>
  <si>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</si>
  <si>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</si>
  <si>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</si>
  <si>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</si>
  <si>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</si>
  <si>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</si>
  <si>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</si>
  <si>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</si>
  <si>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</si>
  <si>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</si>
  <si>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</si>
  <si>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</si>
  <si>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</si>
  <si>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</si>
  <si>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</si>
  <si>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</si>
  <si>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</si>
  <si>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</si>
  <si>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</si>
  <si>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</si>
  <si>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</si>
  <si>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</si>
  <si>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</si>
  <si>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</si>
  <si>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</si>
  <si>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</si>
  <si>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</si>
  <si>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</si>
  <si>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</si>
  <si>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</si>
  <si>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</si>
  <si>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</si>
  <si>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</si>
  <si>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</si>
  <si>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</si>
  <si>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</si>
  <si>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</si>
  <si>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</si>
  <si>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</si>
  <si>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</si>
  <si>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</si>
  <si>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</si>
  <si>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</si>
  <si>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</si>
  <si>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</si>
  <si>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</si>
  <si>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</si>
  <si>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</si>
  <si>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</si>
  <si>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</si>
  <si>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</si>
  <si>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</si>
  <si>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</si>
  <si>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</si>
  <si>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</si>
  <si>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</si>
  <si>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</si>
  <si>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</si>
  <si>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</si>
  <si>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</si>
  <si>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</si>
  <si>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</si>
  <si>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</si>
  <si>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</si>
  <si>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</si>
  <si>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</si>
  <si>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</si>
  <si>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</si>
  <si>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</si>
  <si>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</si>
  <si>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</si>
  <si>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</si>
  <si>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</si>
  <si>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</si>
  <si>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</si>
  <si>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</si>
  <si>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</si>
  <si>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</si>
  <si>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</si>
  <si>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</si>
  <si>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</si>
  <si>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</si>
  <si>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</si>
  <si>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</si>
  <si>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</si>
  <si>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</si>
  <si>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</si>
  <si>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</si>
  <si>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</si>
  <si>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</si>
  <si>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</si>
  <si>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</si>
  <si>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</si>
  <si>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</si>
  <si>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</si>
  <si>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</si>
  <si>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</si>
  <si>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</si>
  <si>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</si>
  <si>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</si>
  <si>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</si>
  <si>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</si>
  <si>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</si>
  <si>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</si>
  <si>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</si>
  <si>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</si>
  <si>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</si>
  <si>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</si>
  <si>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</si>
  <si>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</si>
  <si>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</si>
  <si>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</si>
  <si>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</si>
  <si>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</si>
  <si>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</si>
  <si>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</si>
  <si>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</si>
  <si>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</si>
  <si>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</si>
  <si>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</si>
  <si>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</si>
  <si>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</si>
  <si>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</si>
  <si>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</si>
  <si>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</si>
  <si>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</si>
  <si>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</si>
  <si>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</si>
  <si>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</si>
  <si>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</si>
  <si>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</si>
  <si>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</si>
  <si>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</si>
  <si>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</si>
  <si>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</si>
  <si>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</si>
  <si>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</si>
  <si>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</si>
  <si>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</si>
  <si>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</si>
  <si>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</si>
  <si>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</si>
  <si>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</si>
  <si>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</si>
  <si>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</si>
  <si>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</si>
  <si>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</si>
  <si>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</si>
  <si>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</si>
  <si>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</si>
  <si>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</si>
  <si>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</si>
  <si>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</si>
  <si>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</si>
  <si>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</si>
  <si>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</si>
  <si>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</si>
  <si>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</si>
  <si>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</si>
  <si>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</si>
  <si>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</si>
  <si>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</si>
  <si>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</si>
  <si>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</si>
  <si>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</si>
  <si>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</si>
  <si>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</si>
  <si>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</si>
  <si>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</si>
  <si>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</si>
  <si>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</si>
  <si>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</si>
  <si>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</si>
  <si>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</si>
  <si>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</si>
  <si>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</si>
  <si>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</si>
  <si>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</si>
  <si>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</si>
  <si>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</si>
  <si>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</si>
  <si>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</si>
  <si>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</si>
  <si>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</si>
  <si>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</si>
  <si>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</si>
  <si>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</si>
  <si>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</si>
  <si>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</si>
  <si>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</si>
  <si>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</si>
  <si>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</si>
  <si>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</si>
  <si>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</si>
  <si>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</si>
  <si>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</si>
  <si>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</si>
  <si>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</si>
  <si>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</si>
  <si>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</si>
  <si>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</si>
  <si>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</si>
  <si>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</si>
  <si>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</si>
  <si>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</si>
  <si>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</si>
  <si>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</si>
  <si>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</si>
  <si>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</si>
  <si>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</si>
  <si>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</si>
  <si>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</si>
  <si>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</si>
  <si>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</si>
  <si>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</si>
  <si>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</si>
  <si>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</si>
  <si>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</si>
  <si>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</si>
  <si>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</si>
  <si>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</si>
  <si>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</si>
  <si>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</si>
  <si>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</si>
  <si>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</si>
  <si>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</si>
  <si>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</si>
  <si>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</si>
  <si>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</si>
  <si>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</si>
  <si>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</si>
  <si>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</si>
  <si>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</si>
  <si>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</si>
  <si>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</si>
  <si>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</si>
  <si>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</si>
  <si>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</si>
  <si>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</si>
  <si>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</si>
  <si>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</si>
  <si>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</si>
  <si>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</si>
  <si>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</si>
  <si>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</si>
  <si>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</si>
  <si>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</si>
  <si>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</si>
  <si>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</si>
  <si>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</si>
  <si>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</si>
  <si>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</si>
  <si>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</si>
  <si>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</si>
  <si>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</si>
  <si>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</si>
  <si>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</si>
  <si>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</si>
  <si>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</si>
  <si>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</si>
  <si>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</si>
  <si>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</si>
  <si>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</si>
  <si>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</si>
  <si>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</si>
  <si>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</si>
  <si>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</si>
  <si>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</si>
  <si>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</si>
  <si>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</si>
  <si>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</si>
  <si>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</si>
  <si>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</si>
  <si>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</si>
  <si>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</si>
  <si>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</si>
  <si>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</si>
  <si>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</si>
  <si>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</si>
  <si>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</si>
  <si>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</si>
  <si>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</si>
  <si>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</si>
  <si>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</si>
  <si>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</si>
  <si>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</si>
  <si>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</si>
  <si>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</si>
  <si>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</si>
  <si>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</si>
  <si>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</si>
  <si>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</si>
  <si>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</si>
  <si>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</si>
  <si>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</si>
  <si>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</si>
  <si>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</si>
  <si>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</si>
  <si>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</si>
  <si>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</si>
  <si>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</si>
  <si>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</si>
  <si>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</si>
  <si>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</si>
  <si>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</si>
  <si>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</si>
  <si>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</si>
  <si>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</si>
  <si>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</si>
  <si>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</si>
  <si>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</si>
  <si>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</si>
  <si>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</si>
  <si>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</si>
  <si>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</si>
  <si>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</si>
  <si>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</si>
  <si>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</si>
  <si>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</si>
  <si>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</si>
  <si>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</si>
  <si>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</si>
  <si>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</si>
  <si>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</si>
  <si>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</si>
  <si>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</si>
  <si>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</si>
  <si>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</si>
  <si>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</si>
  <si>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</si>
  <si>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</si>
  <si>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</si>
  <si>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</si>
  <si>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</si>
  <si>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</si>
  <si>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</si>
  <si>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</si>
  <si>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</si>
  <si>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</si>
  <si>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</si>
  <si>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</si>
  <si>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</si>
  <si>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</si>
  <si>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</si>
  <si>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</si>
  <si>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</si>
  <si>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</si>
  <si>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</si>
  <si>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</si>
  <si>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</si>
  <si>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</si>
  <si>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</si>
  <si>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</si>
  <si>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</si>
  <si>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</si>
  <si>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</si>
  <si>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</si>
  <si>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</si>
  <si>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</si>
  <si>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</si>
  <si>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</si>
  <si>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</si>
  <si>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</si>
  <si>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</si>
  <si>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</si>
  <si>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</si>
  <si>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</si>
  <si>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</si>
  <si>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</si>
  <si>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</si>
  <si>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</si>
  <si>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</si>
  <si>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</si>
  <si>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</si>
  <si>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</si>
  <si>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</si>
  <si>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</si>
  <si>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</si>
  <si>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</si>
  <si>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</si>
  <si>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</si>
  <si>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</si>
  <si>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</si>
  <si>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</si>
  <si>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</si>
  <si>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</si>
  <si>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</si>
  <si>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</si>
  <si>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</si>
  <si>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</si>
  <si>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</si>
  <si>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</si>
  <si>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</si>
  <si>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</si>
  <si>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</si>
  <si>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</si>
  <si>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</si>
  <si>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</si>
  <si>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</si>
  <si>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</si>
  <si>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</si>
  <si>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</si>
  <si>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</si>
  <si>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</si>
  <si>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</si>
  <si>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</si>
  <si>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</si>
  <si>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</si>
  <si>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</si>
  <si>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</si>
  <si>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</si>
  <si>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</si>
  <si>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</si>
  <si>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</si>
  <si>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</si>
  <si>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</si>
  <si>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</si>
  <si>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</si>
  <si>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</si>
  <si>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</si>
  <si>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</si>
  <si>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</si>
  <si>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</si>
  <si>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</si>
  <si>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</si>
  <si>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</si>
  <si>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</si>
  <si>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</si>
  <si>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</si>
  <si>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</si>
  <si>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</si>
  <si>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</si>
  <si>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</si>
  <si>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</si>
  <si>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</si>
  <si>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</si>
  <si>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</si>
  <si>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</si>
  <si>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</si>
  <si>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</si>
  <si>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</si>
  <si>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</si>
  <si>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</si>
  <si>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</si>
  <si>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</si>
  <si>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</si>
  <si>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</si>
  <si>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</si>
  <si>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</si>
  <si>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</si>
  <si>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</si>
  <si>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</si>
  <si>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</si>
  <si>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</si>
  <si>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</si>
  <si>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</si>
  <si>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</si>
  <si>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</si>
  <si>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</si>
  <si>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</si>
  <si>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</si>
  <si>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</si>
  <si>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</si>
  <si>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</si>
  <si>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</si>
  <si>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</si>
  <si>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</si>
  <si>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</si>
  <si>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</si>
  <si>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</si>
  <si>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</si>
  <si>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</si>
  <si>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</si>
  <si>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</si>
  <si>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</si>
  <si>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</si>
  <si>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</si>
  <si>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</si>
  <si>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</si>
  <si>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</si>
  <si>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</si>
  <si>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</si>
  <si>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</si>
  <si>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</si>
  <si>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</si>
  <si>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</si>
  <si>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</si>
  <si>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</si>
  <si>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</si>
  <si>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</si>
  <si>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</si>
  <si>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</si>
  <si>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</si>
  <si>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</si>
  <si>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</si>
  <si>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</si>
  <si>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</si>
  <si>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</si>
  <si>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</si>
  <si>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</si>
  <si>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</si>
  <si>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</si>
  <si>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</si>
  <si>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</si>
  <si>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</si>
  <si>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</si>
  <si>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</si>
  <si>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</si>
  <si>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</si>
  <si>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</si>
  <si>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</si>
  <si>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</si>
  <si>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</si>
  <si>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</si>
  <si>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</si>
  <si>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</si>
  <si>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</si>
  <si>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</si>
  <si>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</si>
  <si>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</si>
  <si>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</si>
  <si>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</si>
  <si>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</si>
  <si>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</si>
  <si>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</si>
  <si>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</si>
  <si>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</si>
  <si>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</si>
  <si>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</si>
  <si>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</si>
  <si>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</si>
  <si>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</si>
  <si>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</si>
  <si>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</si>
  <si>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</si>
  <si>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</si>
  <si>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</si>
  <si>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</si>
  <si>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</si>
  <si>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</si>
  <si>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</si>
  <si>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</si>
  <si>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</si>
  <si>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</si>
  <si>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</si>
  <si>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</si>
  <si>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</si>
  <si>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</si>
  <si>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</si>
  <si>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</si>
  <si>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</si>
  <si>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</si>
  <si>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</si>
  <si>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</si>
  <si>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</si>
  <si>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</si>
  <si>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</si>
  <si>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</si>
  <si>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</si>
  <si>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</si>
  <si>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</si>
  <si>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</si>
  <si>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</si>
  <si>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</si>
  <si>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</si>
  <si>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</si>
  <si>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</si>
  <si>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</si>
  <si>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</si>
  <si>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</si>
  <si>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</si>
  <si>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</si>
  <si>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</si>
  <si>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</si>
  <si>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</si>
  <si>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</si>
  <si>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</si>
  <si>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</si>
  <si>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</si>
  <si>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</si>
  <si>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</si>
  <si>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</si>
  <si>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</si>
  <si>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</si>
  <si>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</si>
  <si>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</si>
  <si>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</si>
  <si>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</si>
  <si>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</si>
  <si>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</si>
  <si>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</si>
  <si>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</si>
  <si>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</si>
  <si>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</si>
  <si>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</si>
  <si>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</si>
  <si>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</si>
  <si>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</si>
  <si>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</si>
  <si>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</si>
  <si>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</si>
  <si>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</si>
  <si>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</si>
  <si>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</si>
  <si>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</si>
  <si>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</si>
  <si>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</si>
  <si>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</si>
  <si>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</si>
  <si>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</si>
  <si>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</si>
  <si>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</si>
  <si>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</si>
  <si>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</si>
  <si>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</si>
  <si>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</si>
  <si>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</si>
  <si>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</si>
  <si>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</si>
  <si>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</si>
  <si>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</si>
  <si>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</si>
  <si>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</si>
  <si>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</si>
  <si>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</si>
  <si>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</si>
  <si>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</si>
  <si>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</si>
  <si>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</si>
  <si>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</si>
  <si>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</si>
  <si>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</si>
  <si>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</si>
  <si>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</si>
  <si>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</si>
  <si>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</si>
  <si>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</si>
  <si>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</si>
  <si>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</si>
  <si>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</si>
  <si>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</si>
  <si>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</si>
  <si>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</si>
  <si>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</si>
  <si>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</si>
  <si>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</si>
  <si>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</si>
  <si>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</si>
  <si>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</si>
  <si>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</si>
  <si>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</si>
  <si>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</si>
  <si>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</si>
  <si>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</si>
  <si>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</si>
  <si>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</si>
  <si>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</si>
  <si>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</si>
  <si>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</si>
  <si>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</si>
  <si>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</si>
  <si>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</si>
  <si>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</si>
  <si>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</si>
  <si>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</si>
  <si>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</si>
  <si>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</si>
  <si>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</si>
  <si>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</si>
  <si>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</si>
  <si>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</si>
  <si>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</si>
  <si>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</si>
  <si>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</si>
  <si>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</si>
  <si>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</si>
  <si>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</si>
  <si>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</si>
  <si>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</si>
  <si>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</si>
  <si>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</si>
  <si>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</si>
  <si>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</si>
  <si>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</si>
  <si>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</si>
  <si>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</si>
  <si>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</si>
  <si>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</si>
  <si>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</si>
  <si>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</si>
  <si>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</si>
  <si>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</si>
  <si>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</si>
  <si>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</si>
  <si>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</si>
  <si>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</si>
  <si>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</si>
  <si>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</si>
  <si>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</si>
  <si>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</si>
  <si>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</si>
  <si>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</si>
  <si>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</si>
  <si>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</si>
  <si>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</si>
  <si>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</si>
  <si>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</si>
  <si>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</si>
  <si>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</si>
  <si>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</si>
  <si>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</si>
  <si>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</si>
  <si>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</si>
  <si>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</si>
  <si>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</si>
  <si>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</si>
  <si>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</si>
  <si>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</si>
  <si>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</si>
  <si>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</si>
  <si>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</si>
  <si>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</si>
  <si>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</si>
  <si>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</si>
  <si>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</si>
  <si>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</si>
  <si>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</si>
  <si>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</si>
  <si>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</si>
  <si>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</si>
  <si>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</si>
  <si>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</si>
  <si>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</si>
  <si>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</si>
  <si>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</si>
  <si>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</si>
  <si>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</si>
  <si>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</si>
  <si>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</si>
  <si>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</si>
  <si>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</si>
  <si>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</si>
  <si>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</si>
  <si>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</si>
  <si>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</si>
  <si>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</si>
  <si>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</si>
  <si>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</si>
  <si>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</si>
  <si>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</si>
  <si>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</si>
  <si>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</si>
  <si>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</si>
  <si>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</si>
  <si>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</si>
  <si>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</si>
  <si>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</si>
  <si>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</si>
  <si>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</si>
  <si>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</si>
  <si>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</si>
  <si>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</si>
  <si>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</si>
  <si>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</si>
  <si>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</si>
  <si>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</si>
  <si>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</si>
  <si>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</si>
  <si>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</si>
  <si>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</si>
  <si>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</si>
  <si>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</si>
  <si>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</si>
  <si>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</si>
  <si>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</si>
  <si>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</si>
  <si>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</si>
  <si>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</si>
  <si>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</si>
  <si>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</si>
  <si>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</si>
  <si>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</si>
  <si>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</si>
  <si>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</si>
  <si>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</si>
  <si>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</si>
  <si>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</si>
  <si>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</si>
  <si>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</si>
  <si>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</si>
  <si>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</si>
  <si>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</si>
  <si>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</si>
  <si>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</si>
  <si>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</si>
  <si>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</si>
  <si>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</si>
  <si>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</si>
  <si>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</si>
  <si>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</si>
  <si>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</si>
  <si>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</si>
  <si>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</si>
  <si>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</si>
  <si>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</si>
  <si>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</si>
  <si>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</si>
  <si>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</si>
  <si>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</si>
  <si>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</si>
  <si>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</si>
  <si>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</si>
  <si>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</si>
  <si>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</si>
  <si>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</si>
  <si>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</si>
  <si>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</si>
  <si>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</si>
  <si>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</si>
  <si>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</si>
  <si>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</si>
  <si>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</si>
  <si>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</si>
  <si>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</si>
  <si>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</si>
  <si>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</si>
  <si>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</si>
  <si>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</si>
  <si>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</si>
  <si>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</si>
  <si>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</si>
  <si>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</si>
  <si>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</si>
  <si>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</si>
  <si>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</si>
  <si>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</si>
  <si>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</si>
  <si>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</si>
  <si>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</si>
  <si>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</si>
  <si>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</si>
  <si>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</si>
  <si>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</si>
  <si>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</si>
  <si>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</si>
  <si>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</si>
  <si>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</si>
  <si>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</si>
  <si>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</si>
  <si>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</si>
  <si>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</si>
  <si>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</si>
  <si>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</si>
  <si>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</si>
  <si>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</si>
  <si>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</si>
  <si>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</si>
  <si>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</si>
  <si>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</si>
  <si>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</si>
  <si>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</si>
  <si>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</si>
  <si>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</si>
  <si>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</si>
  <si>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</si>
  <si>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</si>
  <si>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</si>
  <si>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</si>
  <si>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</si>
  <si>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</si>
  <si>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</si>
  <si>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</si>
  <si>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</si>
  <si>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</si>
  <si>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</si>
  <si>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</si>
  <si>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</si>
  <si>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</si>
  <si>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</si>
  <si>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</si>
  <si>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</si>
  <si>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</si>
  <si>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</si>
  <si>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</si>
  <si>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</si>
  <si>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</si>
  <si>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</si>
  <si>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</si>
  <si>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</si>
  <si>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</si>
  <si>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</si>
  <si>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</si>
  <si>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</si>
  <si>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</si>
  <si>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</si>
  <si>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</si>
  <si>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</si>
  <si>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</si>
  <si>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</si>
  <si>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</si>
  <si>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</si>
  <si>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</si>
  <si>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</si>
  <si>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</si>
  <si>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</si>
  <si>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</si>
  <si>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</si>
  <si>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</si>
  <si>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</si>
  <si>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</si>
  <si>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</si>
  <si>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</si>
  <si>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</si>
  <si>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</si>
  <si>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</si>
  <si>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</si>
  <si>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</si>
  <si>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</si>
  <si>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</si>
  <si>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</si>
  <si>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</si>
  <si>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</si>
  <si>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</si>
  <si>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</si>
  <si>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</si>
  <si>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</si>
  <si>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</si>
  <si>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</si>
  <si>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</si>
  <si>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</si>
  <si>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</si>
  <si>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</si>
  <si>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</si>
  <si>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</si>
  <si>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</si>
  <si>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</si>
  <si>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</si>
  <si>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</si>
  <si>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</si>
  <si>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</si>
  <si>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</si>
  <si>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</si>
  <si>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</si>
  <si>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</si>
  <si>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</si>
  <si>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</si>
  <si>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</si>
  <si>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</si>
  <si>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</si>
  <si>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</si>
  <si>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</si>
  <si>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</si>
  <si>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</si>
  <si>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</si>
  <si>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</si>
  <si>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</si>
  <si>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</si>
  <si>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</si>
  <si>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</si>
  <si>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</si>
  <si>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</si>
  <si>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</si>
  <si>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</si>
  <si>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</si>
  <si>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</si>
  <si>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</si>
  <si>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</si>
  <si>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</si>
  <si>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</si>
  <si>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</si>
  <si>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</si>
  <si>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</si>
  <si>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</si>
  <si>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</si>
  <si>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</si>
  <si>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</si>
  <si>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</si>
  <si>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</si>
  <si>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</si>
  <si>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</si>
  <si>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</si>
  <si>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</si>
  <si>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</si>
  <si>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</si>
  <si>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</si>
  <si>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</si>
  <si>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</si>
  <si>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</si>
  <si>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</si>
  <si>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</si>
  <si>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</si>
  <si>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</si>
  <si>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</si>
  <si>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</si>
  <si>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</si>
  <si>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</si>
  <si>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</si>
  <si>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</si>
  <si>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</si>
  <si>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</si>
  <si>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</si>
  <si>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</si>
  <si>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</si>
  <si>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</si>
  <si>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</si>
  <si>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</si>
  <si>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</si>
  <si>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</si>
  <si>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</si>
  <si>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</si>
  <si>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</si>
  <si>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</si>
  <si>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</si>
  <si>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</si>
  <si>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</si>
  <si>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</si>
  <si>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</si>
  <si>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</si>
  <si>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</si>
  <si>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</si>
  <si>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</si>
  <si>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</si>
  <si>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</si>
  <si>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</si>
  <si>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</si>
  <si>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</si>
  <si>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</si>
  <si>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</si>
  <si>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</si>
  <si>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</si>
  <si>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</si>
  <si>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</si>
  <si>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</si>
  <si>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</si>
  <si>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</si>
  <si>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</si>
  <si>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</si>
  <si>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</si>
  <si>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</si>
  <si>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</si>
  <si>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</si>
  <si>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</si>
  <si>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</si>
  <si>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</si>
  <si>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</si>
  <si>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</si>
  <si>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</si>
  <si>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</si>
  <si>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</si>
  <si>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</si>
  <si>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</si>
  <si>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</si>
  <si>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</si>
  <si>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</si>
  <si>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</si>
  <si>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</si>
  <si>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</si>
  <si>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</si>
  <si>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</si>
  <si>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</si>
  <si>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</si>
  <si>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</si>
  <si>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</si>
  <si>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</si>
  <si>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</si>
  <si>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</si>
  <si>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</si>
  <si>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</si>
  <si>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</si>
  <si>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</si>
  <si>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</si>
  <si>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</si>
  <si>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</si>
  <si>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</si>
  <si>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</si>
  <si>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</si>
  <si>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</si>
  <si>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</si>
  <si>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</si>
  <si>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</si>
  <si>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</si>
  <si>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</si>
  <si>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</si>
  <si>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</si>
  <si>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</si>
  <si>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</si>
  <si>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</si>
  <si>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</si>
  <si>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</si>
  <si>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</si>
  <si>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</si>
  <si>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</si>
  <si>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</si>
  <si>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</si>
  <si>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</si>
  <si>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</si>
  <si>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</si>
  <si>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</si>
  <si>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</si>
  <si>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</si>
  <si>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</si>
  <si>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</si>
  <si>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</si>
  <si>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</si>
  <si>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</si>
  <si>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</si>
  <si>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</si>
  <si>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</si>
  <si>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</si>
  <si>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</si>
  <si>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</si>
  <si>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</si>
  <si>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</si>
  <si>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</si>
  <si>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</si>
  <si>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</si>
  <si>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</si>
  <si>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</si>
  <si>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</si>
  <si>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</si>
  <si>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</si>
  <si>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</si>
  <si>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</si>
  <si>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</si>
  <si>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</si>
  <si>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</si>
  <si>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</si>
  <si>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</si>
  <si>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</si>
  <si>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</si>
  <si>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</si>
  <si>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</si>
  <si>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</si>
  <si>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</si>
  <si>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</si>
  <si>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</si>
  <si>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</si>
  <si>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</si>
  <si>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</si>
  <si>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</si>
  <si>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</si>
  <si>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</si>
  <si>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</si>
  <si>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</si>
  <si>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</si>
  <si>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</si>
  <si>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</si>
  <si>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</si>
  <si>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</si>
  <si>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</si>
  <si>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</si>
  <si>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</si>
  <si>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</si>
  <si>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</si>
  <si>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</si>
  <si>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</si>
  <si>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</si>
  <si>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</si>
  <si>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</si>
  <si>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</si>
  <si>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</si>
  <si>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</si>
  <si>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</si>
  <si>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</si>
  <si>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</si>
  <si>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</si>
  <si>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</si>
  <si>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</si>
  <si>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</si>
  <si>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</si>
  <si>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</si>
  <si>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</si>
  <si>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</si>
  <si>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</si>
  <si>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</si>
  <si>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</si>
  <si>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</si>
  <si>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</si>
  <si>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</si>
  <si>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</si>
  <si>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</si>
  <si>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</si>
  <si>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</si>
  <si>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</si>
  <si>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</si>
  <si>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</si>
  <si>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</si>
  <si>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</si>
  <si>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</si>
  <si>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</si>
  <si>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</si>
  <si>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</si>
  <si>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</si>
  <si>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</si>
  <si>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</si>
  <si>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</si>
  <si>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</si>
  <si>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</si>
  <si>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</si>
  <si>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</si>
  <si>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</si>
  <si>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</si>
  <si>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</si>
  <si>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</si>
  <si>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</si>
  <si>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</si>
  <si>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</si>
  <si>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</si>
  <si>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</si>
  <si>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</si>
  <si>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</si>
  <si>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</si>
  <si>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</si>
  <si>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</si>
  <si>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</si>
  <si>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</si>
  <si>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</si>
  <si>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</si>
  <si>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</si>
  <si>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</si>
  <si>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</si>
  <si>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</si>
  <si>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</si>
  <si>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</si>
  <si>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</si>
  <si>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</si>
  <si>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</si>
  <si>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</si>
  <si>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</si>
  <si>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</si>
  <si>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</si>
  <si>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</si>
  <si>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</si>
  <si>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</si>
  <si>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</si>
  <si>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</si>
  <si>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</si>
  <si>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</si>
  <si>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</si>
  <si>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</si>
  <si>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</si>
  <si>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</si>
  <si>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</si>
  <si>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</si>
  <si>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</si>
  <si>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</si>
  <si>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</si>
  <si>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</si>
  <si>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</si>
  <si>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</si>
  <si>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</si>
  <si>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</si>
  <si>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</si>
  <si>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</si>
  <si>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</si>
  <si>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</si>
  <si>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</si>
  <si>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</si>
  <si>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</si>
  <si>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</si>
  <si>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</si>
  <si>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</si>
  <si>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</si>
  <si>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</si>
  <si>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</si>
  <si>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</si>
  <si>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</si>
  <si>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</si>
  <si>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</si>
  <si>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</si>
  <si>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</si>
  <si>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</si>
  <si>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</si>
  <si>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</si>
  <si>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</si>
  <si>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</si>
  <si>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</si>
  <si>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</si>
  <si>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</si>
  <si>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</si>
  <si>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</si>
  <si>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</si>
  <si>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</si>
  <si>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</si>
  <si>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</si>
  <si>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</si>
  <si>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</si>
  <si>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</si>
  <si>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</si>
  <si>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</si>
  <si>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</si>
  <si>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</si>
  <si>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</si>
  <si>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</si>
  <si>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</si>
  <si>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</si>
  <si>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</si>
  <si>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</si>
  <si>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</si>
  <si>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</si>
  <si>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</si>
  <si>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</si>
  <si>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</si>
  <si>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</si>
  <si>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</si>
  <si>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</si>
  <si>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</si>
  <si>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</si>
  <si>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</si>
  <si>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</si>
  <si>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</si>
  <si>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</si>
  <si>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</si>
  <si>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</si>
  <si>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</si>
  <si>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</si>
  <si>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</si>
  <si>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</si>
  <si>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</si>
  <si>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</si>
  <si>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</si>
  <si>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</si>
  <si>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</si>
  <si>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</si>
  <si>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</si>
  <si>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</si>
  <si>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</si>
  <si>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</si>
  <si>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</si>
  <si>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</si>
  <si>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</si>
  <si>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</si>
  <si>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</si>
  <si>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</si>
  <si>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</si>
  <si>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</si>
  <si>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</si>
  <si>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</si>
  <si>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</si>
  <si>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</si>
  <si>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</si>
  <si>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</si>
  <si>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</si>
  <si>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</si>
  <si>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</si>
  <si>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</si>
  <si>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</si>
  <si>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</si>
  <si>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</si>
  <si>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</si>
  <si>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</si>
  <si>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</si>
  <si>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</si>
  <si>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</si>
  <si>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</si>
  <si>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</si>
  <si>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</si>
  <si>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</si>
  <si>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</si>
  <si>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</si>
  <si>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</si>
  <si>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</si>
  <si>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</si>
  <si>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</si>
  <si>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</si>
  <si>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</si>
  <si>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</si>
  <si>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</si>
  <si>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</si>
  <si>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</si>
  <si>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</si>
  <si>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</si>
  <si>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</si>
  <si>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</si>
  <si>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</si>
  <si>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</si>
  <si>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</si>
  <si>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</si>
  <si>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</si>
  <si>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</si>
  <si>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</si>
  <si>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</si>
  <si>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</si>
  <si>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</si>
  <si>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</si>
  <si>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</si>
  <si>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</si>
  <si>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</si>
  <si>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</si>
  <si>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</si>
  <si>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</si>
  <si>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</si>
  <si>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</si>
  <si>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</si>
  <si>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</si>
  <si>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</si>
  <si>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</si>
  <si>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</si>
  <si>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</si>
  <si>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</si>
  <si>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</si>
  <si>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</si>
  <si>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</si>
  <si>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</si>
  <si>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</si>
  <si>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</si>
  <si>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</si>
  <si>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</si>
  <si>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</si>
  <si>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</si>
  <si>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</si>
  <si>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</si>
  <si>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</si>
  <si>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</si>
  <si>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</si>
  <si>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</si>
  <si>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</si>
  <si>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</si>
  <si>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</si>
  <si>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</si>
  <si>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</si>
  <si>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</si>
  <si>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</si>
  <si>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</si>
  <si>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</si>
  <si>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</si>
  <si>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</si>
  <si>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</si>
  <si>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</si>
  <si>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</si>
  <si>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</si>
  <si>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</si>
  <si>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</si>
  <si>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</si>
  <si>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</si>
  <si>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</si>
  <si>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</si>
  <si>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</si>
  <si>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</si>
  <si>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</si>
  <si>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</si>
  <si>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</si>
  <si>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</si>
  <si>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</si>
  <si>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</si>
  <si>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</si>
  <si>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</si>
  <si>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</si>
  <si>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</si>
  <si>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</si>
  <si>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</si>
  <si>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</si>
  <si>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</si>
  <si>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</si>
  <si>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</si>
  <si>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</si>
  <si>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</si>
  <si>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</si>
  <si>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</si>
  <si>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</si>
  <si>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</si>
  <si>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</si>
  <si>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</si>
  <si>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</si>
  <si>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</si>
  <si>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</si>
  <si>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</si>
  <si>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</si>
  <si>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</si>
  <si>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</si>
  <si>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</si>
  <si>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</si>
  <si>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</si>
  <si>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</si>
  <si>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</si>
  <si>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</si>
  <si>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</si>
  <si>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</si>
  <si>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</si>
  <si>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</si>
  <si>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</si>
  <si>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</si>
  <si>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</si>
  <si>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</si>
  <si>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</si>
  <si>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</si>
  <si>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</si>
  <si>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</si>
  <si>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</si>
  <si>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</si>
  <si>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</si>
  <si>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</si>
  <si>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</si>
  <si>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</si>
  <si>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</si>
  <si>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</si>
  <si>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</si>
  <si>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</si>
  <si>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</si>
  <si>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</si>
  <si>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</si>
  <si>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</si>
  <si>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</si>
  <si>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</si>
  <si>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</si>
  <si>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</si>
  <si>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</si>
  <si>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</si>
  <si>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</si>
  <si>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</si>
  <si>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</si>
  <si>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</si>
  <si>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</si>
  <si>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</si>
  <si>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</si>
  <si>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</si>
  <si>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</si>
  <si>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</si>
  <si>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</si>
  <si>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</si>
  <si>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</si>
  <si>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</si>
  <si>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</si>
  <si>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</si>
  <si>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</si>
  <si>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</si>
  <si>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</si>
  <si>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</si>
  <si>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</si>
  <si>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</si>
  <si>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</si>
  <si>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</si>
  <si>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</si>
  <si>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</si>
  <si>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</si>
  <si>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</si>
  <si>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</si>
  <si>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</si>
  <si>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</si>
  <si>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</si>
  <si>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</si>
  <si>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</si>
  <si>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</si>
  <si>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</si>
  <si>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</si>
  <si>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</si>
  <si>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</si>
  <si>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</si>
  <si>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</si>
  <si>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</si>
  <si>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</si>
  <si>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</si>
  <si>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</si>
  <si>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</si>
  <si>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</si>
  <si>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</si>
  <si>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</si>
  <si>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</si>
  <si>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</si>
  <si>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</si>
  <si>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</si>
  <si>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</si>
  <si>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</si>
  <si>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</si>
  <si>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</si>
  <si>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</si>
  <si>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</si>
  <si>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</si>
  <si>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</si>
  <si>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</si>
  <si>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</si>
  <si>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</si>
  <si>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</si>
  <si>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</si>
  <si>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</si>
  <si>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</si>
  <si>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</si>
  <si>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</si>
  <si>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</si>
  <si>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</si>
  <si>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</si>
  <si>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</si>
  <si>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</si>
  <si>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</si>
  <si>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</si>
  <si>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</si>
  <si>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</si>
  <si>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</si>
  <si>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</si>
  <si>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</si>
  <si>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</si>
  <si>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</si>
  <si>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</si>
  <si>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</si>
  <si>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</si>
  <si>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</si>
  <si>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</si>
  <si>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</si>
  <si>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</si>
  <si>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</si>
  <si>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</si>
  <si>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</si>
  <si>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</si>
  <si>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</si>
  <si>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</si>
  <si>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</si>
  <si>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</si>
  <si>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</si>
  <si>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</si>
  <si>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</si>
  <si>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</si>
  <si>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</si>
  <si>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</si>
  <si>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</si>
  <si>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</si>
  <si>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</si>
  <si>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</si>
  <si>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</si>
  <si>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</si>
  <si>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</si>
  <si>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</si>
  <si>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</si>
  <si>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</si>
  <si>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</si>
  <si>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</si>
  <si>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</si>
  <si>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</si>
  <si>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</si>
  <si>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</si>
  <si>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</si>
  <si>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</si>
  <si>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</si>
  <si>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</si>
  <si>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</si>
  <si>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</si>
  <si>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</si>
  <si>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</si>
  <si>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</si>
  <si>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</si>
  <si>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</si>
  <si>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</si>
  <si>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</si>
  <si>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</si>
  <si>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</si>
  <si>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</si>
  <si>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</si>
  <si>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</si>
  <si>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</si>
  <si>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</si>
  <si>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</si>
  <si>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</si>
  <si>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</si>
  <si>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</si>
  <si>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</si>
  <si>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</si>
  <si>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</si>
  <si>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</si>
  <si>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</si>
  <si>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</si>
  <si>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</si>
  <si>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</si>
  <si>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</si>
  <si>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</si>
  <si>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</si>
  <si>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</si>
  <si>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</si>
  <si>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</si>
  <si>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</si>
  <si>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</si>
  <si>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</si>
  <si>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</si>
  <si>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</si>
  <si>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</si>
  <si>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</si>
  <si>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</si>
  <si>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</si>
  <si>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</si>
  <si>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</si>
  <si>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</si>
  <si>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</si>
  <si>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</si>
  <si>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</si>
  <si>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</si>
  <si>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</si>
  <si>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</si>
  <si>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</si>
  <si>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</si>
  <si>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</si>
  <si>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</si>
  <si>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</si>
  <si>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</si>
  <si>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</si>
  <si>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</si>
  <si>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</si>
  <si>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</si>
  <si>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</si>
  <si>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</si>
  <si>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</si>
  <si>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</si>
  <si>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</si>
  <si>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</si>
  <si>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</si>
  <si>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</si>
  <si>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</si>
  <si>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</si>
  <si>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</si>
  <si>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</si>
  <si>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</si>
  <si>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</si>
  <si>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</si>
  <si>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</si>
  <si>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</si>
  <si>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</si>
  <si>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</si>
  <si>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</si>
  <si>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</si>
  <si>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</si>
  <si>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</si>
  <si>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</si>
  <si>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</si>
  <si>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</si>
  <si>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</si>
  <si>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</si>
  <si>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</si>
  <si>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</si>
  <si>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</si>
  <si>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</si>
  <si>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</si>
  <si>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</si>
  <si>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</si>
  <si>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</si>
  <si>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</si>
  <si>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</si>
  <si>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</si>
  <si>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</si>
  <si>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</si>
  <si>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</si>
  <si>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</si>
  <si>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</si>
  <si>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</si>
  <si>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</si>
  <si>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</si>
  <si>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</si>
  <si>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</si>
  <si>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</si>
  <si>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</si>
  <si>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</si>
  <si>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</si>
  <si>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</si>
  <si>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</si>
  <si>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</si>
  <si>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</si>
  <si>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</si>
  <si>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</si>
  <si>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</si>
  <si>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</si>
  <si>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</si>
  <si>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</si>
  <si>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</si>
  <si>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</si>
  <si>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</si>
  <si>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</si>
  <si>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</si>
  <si>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</si>
  <si>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</si>
  <si>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</si>
  <si>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</si>
  <si>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</si>
  <si>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</si>
  <si>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</si>
  <si>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</si>
  <si>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</si>
  <si>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</si>
  <si>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</si>
  <si>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</si>
  <si>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</si>
  <si>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</si>
  <si>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</si>
  <si>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</si>
  <si>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</si>
  <si>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</si>
  <si>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</si>
  <si>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</si>
  <si>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</si>
  <si>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</si>
  <si>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</si>
  <si>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</si>
  <si>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</si>
  <si>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</si>
  <si>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</si>
  <si>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</si>
  <si>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</si>
  <si>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</si>
  <si>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</si>
  <si>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</si>
  <si>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</si>
  <si>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</si>
  <si>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</si>
  <si>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</si>
  <si>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</si>
  <si>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</si>
  <si>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</si>
  <si>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</si>
  <si>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</si>
  <si>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</si>
  <si>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</si>
  <si>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</si>
  <si>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</si>
  <si>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</si>
  <si>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</si>
  <si>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</si>
  <si>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</si>
  <si>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</si>
  <si>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</si>
  <si>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</si>
  <si>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</si>
  <si>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</si>
  <si>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</si>
  <si>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</si>
  <si>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</si>
  <si>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</si>
  <si>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</si>
  <si>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</si>
  <si>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</si>
  <si>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</si>
  <si>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</si>
  <si>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</si>
  <si>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</si>
  <si>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</si>
  <si>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</si>
  <si>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</si>
  <si>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</si>
  <si>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</si>
  <si>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</si>
  <si>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</si>
  <si>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</si>
  <si>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</si>
  <si>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</si>
  <si>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</si>
  <si>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</si>
  <si>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</si>
  <si>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</si>
  <si>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</si>
  <si>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</si>
  <si>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</si>
  <si>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</si>
  <si>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</si>
  <si>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</si>
  <si>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</si>
  <si>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</si>
  <si>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</si>
  <si>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</si>
  <si>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</si>
  <si>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</si>
  <si>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</si>
  <si>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</si>
  <si>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</si>
  <si>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</si>
  <si>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</si>
  <si>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</si>
  <si>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</si>
  <si>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</si>
  <si>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</si>
  <si>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</si>
  <si>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</si>
  <si>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</si>
  <si>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</si>
  <si>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</si>
  <si>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</si>
  <si>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</si>
  <si>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</si>
  <si>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</si>
  <si>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</si>
  <si>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</si>
  <si>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</si>
  <si>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</si>
  <si>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</si>
  <si>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</si>
  <si>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</si>
  <si>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</si>
  <si>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</si>
  <si>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</si>
  <si>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</si>
  <si>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</si>
  <si>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</si>
  <si>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</si>
  <si>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</si>
  <si>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</si>
  <si>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</si>
  <si>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</si>
  <si>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</si>
  <si>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</si>
  <si>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</si>
  <si>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</si>
  <si>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</si>
  <si>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</si>
  <si>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</si>
  <si>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</si>
  <si>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</si>
  <si>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</si>
  <si>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</si>
  <si>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</si>
  <si>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</si>
  <si>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</si>
  <si>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</si>
  <si>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</si>
  <si>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</si>
  <si>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</si>
  <si>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</si>
  <si>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</si>
  <si>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</si>
  <si>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</si>
  <si>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</si>
  <si>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</si>
  <si>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</si>
  <si>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</si>
  <si>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</si>
  <si>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</si>
  <si>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</si>
  <si>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</si>
  <si>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</si>
  <si>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</si>
  <si>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</si>
  <si>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</si>
  <si>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</si>
  <si>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</si>
  <si>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</si>
  <si>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</si>
  <si>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</si>
  <si>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</si>
  <si>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</si>
  <si>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</si>
  <si>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</si>
  <si>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</si>
  <si>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</si>
  <si>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</si>
  <si>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</si>
  <si>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</si>
  <si>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</si>
  <si>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</si>
  <si>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</si>
  <si>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</si>
  <si>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</si>
  <si>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</si>
  <si>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</si>
  <si>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</si>
  <si>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</si>
  <si>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</si>
  <si>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</si>
  <si>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</si>
  <si>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</si>
  <si>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</si>
  <si>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</si>
  <si>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</si>
  <si>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</si>
  <si>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</si>
  <si>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</si>
  <si>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</si>
  <si>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</si>
  <si>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</si>
  <si>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</si>
  <si>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</si>
  <si>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</si>
  <si>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</si>
  <si>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</si>
  <si>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</si>
  <si>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</si>
  <si>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</si>
  <si>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</si>
  <si>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</si>
  <si>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</si>
  <si>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</si>
  <si>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</si>
  <si>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</si>
  <si>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</si>
  <si>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</si>
  <si>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</si>
  <si>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</si>
  <si>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</si>
  <si>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</si>
  <si>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</si>
  <si>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</si>
  <si>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</si>
  <si>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</si>
  <si>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</si>
  <si>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</si>
  <si>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</si>
  <si>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</si>
  <si>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</si>
  <si>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</si>
  <si>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</si>
  <si>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</si>
  <si>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</si>
  <si>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</si>
  <si>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</si>
  <si>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</si>
  <si>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</si>
  <si>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</si>
  <si>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</si>
  <si>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</si>
  <si>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</si>
  <si>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</si>
  <si>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</si>
  <si>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</si>
  <si>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</si>
  <si>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</si>
  <si>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</si>
  <si>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</si>
  <si>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</si>
  <si>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</si>
  <si>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</si>
  <si>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</si>
  <si>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</si>
  <si>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</si>
  <si>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</si>
  <si>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</si>
  <si>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</si>
  <si>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</si>
  <si>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</si>
  <si>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</si>
  <si>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</si>
  <si>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</si>
  <si>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</si>
  <si>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</si>
  <si>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</si>
  <si>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</si>
  <si>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</si>
  <si>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</si>
  <si>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</si>
  <si>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</si>
  <si>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</si>
  <si>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</si>
  <si>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</si>
  <si>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</si>
  <si>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</si>
  <si>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</si>
  <si>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</si>
  <si>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</si>
  <si>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</si>
  <si>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</si>
  <si>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</si>
  <si>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</si>
  <si>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</si>
  <si>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</si>
  <si>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</si>
  <si>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</si>
  <si>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</si>
  <si>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</si>
  <si>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</si>
  <si>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</si>
  <si>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</si>
  <si>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</si>
  <si>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</si>
  <si>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</si>
  <si>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</si>
  <si>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</si>
  <si>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</si>
  <si>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</si>
  <si>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</si>
  <si>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</si>
  <si>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</si>
  <si>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</si>
  <si>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</si>
  <si>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</si>
  <si>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</si>
  <si>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</si>
  <si>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</si>
  <si>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</si>
  <si>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</si>
  <si>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</si>
  <si>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</si>
  <si>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</si>
  <si>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</si>
  <si>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</si>
  <si>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</si>
  <si>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</si>
  <si>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</si>
  <si>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</si>
  <si>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</si>
  <si>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</si>
  <si>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</si>
  <si>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</si>
  <si>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</si>
  <si>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</si>
  <si>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</si>
  <si>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</si>
  <si>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</si>
  <si>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</si>
  <si>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</si>
  <si>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</si>
  <si>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</si>
  <si>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</si>
  <si>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</si>
  <si>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</si>
  <si>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</si>
  <si>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</si>
  <si>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</si>
  <si>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</si>
  <si>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</si>
  <si>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</si>
  <si>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</si>
  <si>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</si>
  <si>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</si>
  <si>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</si>
  <si>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</si>
  <si>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</si>
  <si>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</si>
  <si>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</si>
  <si>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</si>
  <si>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</si>
  <si>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</si>
  <si>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</si>
  <si>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</si>
  <si>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</si>
  <si>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</si>
  <si>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</si>
  <si>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</si>
  <si>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</si>
  <si>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</si>
  <si>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</si>
  <si>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</si>
  <si>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</si>
  <si>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</si>
  <si>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</si>
  <si>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</si>
  <si>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</si>
  <si>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</si>
  <si>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</si>
  <si>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</si>
  <si>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</si>
  <si>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</si>
  <si>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</si>
  <si>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</si>
  <si>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</si>
  <si>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</si>
  <si>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</si>
  <si>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</si>
  <si>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</si>
  <si>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</si>
  <si>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</si>
  <si>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</si>
  <si>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</si>
  <si>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</si>
  <si>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</si>
  <si>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</si>
  <si>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</si>
  <si>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</si>
  <si>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</si>
  <si>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</si>
  <si>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</si>
  <si>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</si>
  <si>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</si>
  <si>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</si>
  <si>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</si>
  <si>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</si>
  <si>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</si>
  <si>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</si>
  <si>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</si>
  <si>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</si>
  <si>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</si>
  <si>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</si>
  <si>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</si>
  <si>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</si>
  <si>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</si>
  <si>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</si>
  <si>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</si>
  <si>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</si>
  <si>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</si>
  <si>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</si>
  <si>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</si>
  <si>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</si>
  <si>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</si>
  <si>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</si>
  <si>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</si>
  <si>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</si>
  <si>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</si>
  <si>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</si>
  <si>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</si>
  <si>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</si>
  <si>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</si>
  <si>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</si>
  <si>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</si>
  <si>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</si>
  <si>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</si>
  <si>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</si>
  <si>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</si>
  <si>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</si>
  <si>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</si>
  <si>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</si>
  <si>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</si>
  <si>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</si>
  <si>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</si>
  <si>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</si>
  <si>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</si>
  <si>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</si>
  <si>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</si>
  <si>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</si>
  <si>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</si>
  <si>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</si>
  <si>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</si>
  <si>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</si>
  <si>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</si>
  <si>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</si>
  <si>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</si>
  <si>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</si>
  <si>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</si>
  <si>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</si>
  <si>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</si>
  <si>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</si>
  <si>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</si>
  <si>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</si>
  <si>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</si>
  <si>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</si>
  <si>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</si>
  <si>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</si>
  <si>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</si>
  <si>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</si>
  <si>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</si>
  <si>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</si>
  <si>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</si>
  <si>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</si>
  <si>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</si>
  <si>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</si>
  <si>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</si>
  <si>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</si>
  <si>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</si>
  <si>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</si>
  <si>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</si>
  <si>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</si>
  <si>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</si>
  <si>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</si>
  <si>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</si>
  <si>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</si>
  <si>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</si>
  <si>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</si>
  <si>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</si>
  <si>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</si>
  <si>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</si>
  <si>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</si>
  <si>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</si>
  <si>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</si>
  <si>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</si>
  <si>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</si>
  <si>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</si>
  <si>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</si>
  <si>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</si>
  <si>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</si>
  <si>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</si>
  <si>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</si>
  <si>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</si>
  <si>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</si>
  <si>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</si>
  <si>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</si>
  <si>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</si>
  <si>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</si>
  <si>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</si>
  <si>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</si>
  <si>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</si>
  <si>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</si>
  <si>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</si>
  <si>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</si>
  <si>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</si>
  <si>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</si>
  <si>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</si>
  <si>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</si>
  <si>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</si>
  <si>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</si>
  <si>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</si>
  <si>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</si>
  <si>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</si>
  <si>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</si>
  <si>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</si>
  <si>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</si>
  <si>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</si>
  <si>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</si>
  <si>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</si>
  <si>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</si>
  <si>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</si>
  <si>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</si>
  <si>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</si>
  <si>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</si>
  <si>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</si>
  <si>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</si>
  <si>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</si>
  <si>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</si>
  <si>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</si>
  <si>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</si>
  <si>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</si>
  <si>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</si>
  <si>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</si>
  <si>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</si>
  <si>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</si>
  <si>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</si>
  <si>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</si>
  <si>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</si>
  <si>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</si>
  <si>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</si>
  <si>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</si>
  <si>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</si>
  <si>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</si>
  <si>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</si>
  <si>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</si>
  <si>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</si>
  <si>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</si>
  <si>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</si>
  <si>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</si>
  <si>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</si>
  <si>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</si>
  <si>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</si>
  <si>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</si>
  <si>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</si>
  <si>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</si>
  <si>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</si>
  <si>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</si>
  <si>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</si>
  <si>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</si>
  <si>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</si>
  <si>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</si>
  <si>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</si>
  <si>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</si>
  <si>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</si>
  <si>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</si>
  <si>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</si>
  <si>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</si>
  <si>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</si>
  <si>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</si>
  <si>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</si>
  <si>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</si>
  <si>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</si>
  <si>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</si>
  <si>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</si>
  <si>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</si>
  <si>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</si>
  <si>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</si>
  <si>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</si>
  <si>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</si>
  <si>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</si>
  <si>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</si>
  <si>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</si>
  <si>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</si>
  <si>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</si>
  <si>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</si>
  <si>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</si>
  <si>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</si>
  <si>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</si>
  <si>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</si>
  <si>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</si>
  <si>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</si>
  <si>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</si>
  <si>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</si>
  <si>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</si>
  <si>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</si>
  <si>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</si>
  <si>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</si>
  <si>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</si>
  <si>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</si>
  <si>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</si>
  <si>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</si>
  <si>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</si>
  <si>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</si>
  <si>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</si>
  <si>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</si>
  <si>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</si>
  <si>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</si>
  <si>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</si>
  <si>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</si>
  <si>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</si>
  <si>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</si>
  <si>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</si>
  <si>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</si>
  <si>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</si>
  <si>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</si>
  <si>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</si>
  <si>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</si>
  <si>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</si>
  <si>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</si>
  <si>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</si>
  <si>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</si>
  <si>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</si>
  <si>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</si>
  <si>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</si>
  <si>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</si>
  <si>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</si>
  <si>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</si>
  <si>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</si>
  <si>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</si>
  <si>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</si>
  <si>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</si>
  <si>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</si>
  <si>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</si>
  <si>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</si>
  <si>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</si>
  <si>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</si>
  <si>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</si>
  <si>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</si>
  <si>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</si>
  <si>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</si>
  <si>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</si>
  <si>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</si>
  <si>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</si>
  <si>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</si>
  <si>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</si>
  <si>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</si>
  <si>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</si>
  <si>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</si>
  <si>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</si>
  <si>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</si>
  <si>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</si>
  <si>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</si>
  <si>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</si>
  <si>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</si>
  <si>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</si>
  <si>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</si>
  <si>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</si>
  <si>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</si>
  <si>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</si>
  <si>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</si>
  <si>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</si>
  <si>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</si>
  <si>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</si>
  <si>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</si>
  <si>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</si>
  <si>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</si>
  <si>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</si>
  <si>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</si>
  <si>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</si>
  <si>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</si>
  <si>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</si>
  <si>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</si>
  <si>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</si>
  <si>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</si>
  <si>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</si>
  <si>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</si>
  <si>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</si>
  <si>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</si>
  <si>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</si>
  <si>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</si>
  <si>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</si>
  <si>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</si>
  <si>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</si>
  <si>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</si>
  <si>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</si>
  <si>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</si>
  <si>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</si>
  <si>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</si>
  <si>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</si>
  <si>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</si>
  <si>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</si>
  <si>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</si>
  <si>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</si>
  <si>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</si>
  <si>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</si>
  <si>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</si>
  <si>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</si>
  <si>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</si>
  <si>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</si>
  <si>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</si>
  <si>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</si>
  <si>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</si>
  <si>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</si>
  <si>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</si>
  <si>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</si>
  <si>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</si>
  <si>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</si>
  <si>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</si>
  <si>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</si>
  <si>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</si>
  <si>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</si>
  <si>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</si>
  <si>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</si>
  <si>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</si>
  <si>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</si>
  <si>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</si>
  <si>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</si>
  <si>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</si>
  <si>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</si>
  <si>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</si>
  <si>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</si>
  <si>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</si>
  <si>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</si>
  <si>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</si>
  <si>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</si>
  <si>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</si>
  <si>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</si>
  <si>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</si>
  <si>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</si>
  <si>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</si>
  <si>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</si>
  <si>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</si>
  <si>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</si>
  <si>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</si>
  <si>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</si>
  <si>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</si>
  <si>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</si>
  <si>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</si>
  <si>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</si>
  <si>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</si>
  <si>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</si>
  <si>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</si>
  <si>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</si>
  <si>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</si>
  <si>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</si>
  <si>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</si>
  <si>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</si>
  <si>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</si>
  <si>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</si>
  <si>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</si>
  <si>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</si>
  <si>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</si>
  <si>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</si>
  <si>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</si>
  <si>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</si>
  <si>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</si>
  <si>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</si>
  <si>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</si>
  <si>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</si>
  <si>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</si>
  <si>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</si>
  <si>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</si>
  <si>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</si>
  <si>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</si>
  <si>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</si>
  <si>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</si>
  <si>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</si>
  <si>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</si>
  <si>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</si>
  <si>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</si>
  <si>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</si>
  <si>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</si>
  <si>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</si>
  <si>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</si>
  <si>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</si>
  <si>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</si>
  <si>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</si>
  <si>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</si>
  <si>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</si>
  <si>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</si>
  <si>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</si>
  <si>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</si>
  <si>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</si>
  <si>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</si>
  <si>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</si>
  <si>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</si>
  <si>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</si>
  <si>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</si>
  <si>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</si>
  <si>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</si>
  <si>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</si>
  <si>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</si>
  <si>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</si>
  <si>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</si>
  <si>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</si>
  <si>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</si>
  <si>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</si>
  <si>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</si>
  <si>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</si>
  <si>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</si>
  <si>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</si>
  <si>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</si>
  <si>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</si>
  <si>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</si>
  <si>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</si>
  <si>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</si>
  <si>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</si>
  <si>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</si>
  <si>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</si>
  <si>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</si>
  <si>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</si>
  <si>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</si>
  <si>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</si>
  <si>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</si>
  <si>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</si>
  <si>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</si>
  <si>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</si>
  <si>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</si>
  <si>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</si>
  <si>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</si>
  <si>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</si>
  <si>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</si>
  <si>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</si>
  <si>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</si>
  <si>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</si>
  <si>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</si>
  <si>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</si>
  <si>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</si>
  <si>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</si>
  <si>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</si>
  <si>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</si>
  <si>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</si>
  <si>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</si>
  <si>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</si>
  <si>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</si>
  <si>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</si>
  <si>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</si>
  <si>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</si>
  <si>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</si>
  <si>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</si>
  <si>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</si>
  <si>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</si>
  <si>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</si>
  <si>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</si>
  <si>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</si>
  <si>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</si>
  <si>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</si>
  <si>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</si>
  <si>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</si>
  <si>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</si>
  <si>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</si>
  <si>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</si>
  <si>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</si>
  <si>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</si>
  <si>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</si>
  <si>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</si>
  <si>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</si>
  <si>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</si>
  <si>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</si>
  <si>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</si>
  <si>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</si>
  <si>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</si>
  <si>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</si>
  <si>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</si>
  <si>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</si>
  <si>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</si>
  <si>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</si>
  <si>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</si>
  <si>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</si>
  <si>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</si>
  <si>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</si>
  <si>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</si>
  <si>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</si>
  <si>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</si>
  <si>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</si>
  <si>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</si>
  <si>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</si>
  <si>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</si>
  <si>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</si>
  <si>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</si>
  <si>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</si>
  <si>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</si>
  <si>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</si>
  <si>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</si>
  <si>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</si>
  <si>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</si>
  <si>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</si>
  <si>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</si>
  <si>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</si>
  <si>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</si>
  <si>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</si>
  <si>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</si>
  <si>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</si>
  <si>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</si>
  <si>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</si>
  <si>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</si>
  <si>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</si>
  <si>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</si>
  <si>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</si>
  <si>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</si>
  <si>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</si>
  <si>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</si>
  <si>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</si>
  <si>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</si>
  <si>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</si>
  <si>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</si>
  <si>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</si>
  <si>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</si>
  <si>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</si>
  <si>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</si>
  <si>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</si>
  <si>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</si>
  <si>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</si>
  <si>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</si>
  <si>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</si>
  <si>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</si>
  <si>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</si>
  <si>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</si>
  <si>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</si>
  <si>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</si>
  <si>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</si>
  <si>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</si>
  <si>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</si>
  <si>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</si>
  <si>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</si>
  <si>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</si>
  <si>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</si>
  <si>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</si>
  <si>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</si>
  <si>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</si>
  <si>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</si>
  <si>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</si>
  <si>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</si>
  <si>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</si>
  <si>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</si>
  <si>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</si>
  <si>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</si>
  <si>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</si>
  <si>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</si>
  <si>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</si>
  <si>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</si>
  <si>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</si>
  <si>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</si>
  <si>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</si>
  <si>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</si>
  <si>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</si>
  <si>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</si>
  <si>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</si>
  <si>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</si>
  <si>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</si>
  <si>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</si>
  <si>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</si>
  <si>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</si>
  <si>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</si>
  <si>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</si>
  <si>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</si>
  <si>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</si>
  <si>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</si>
  <si>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</si>
  <si>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</si>
  <si>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</si>
  <si>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</si>
  <si>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</si>
  <si>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</si>
  <si>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</si>
  <si>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</si>
  <si>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</si>
  <si>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</si>
  <si>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</si>
  <si>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</si>
  <si>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</si>
  <si>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</si>
  <si>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</si>
  <si>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</si>
  <si>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</si>
  <si>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</si>
  <si>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</si>
  <si>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</si>
  <si>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</si>
  <si>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</si>
  <si>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</si>
  <si>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</si>
  <si>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</si>
  <si>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</si>
  <si>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</si>
  <si>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</si>
  <si>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</si>
  <si>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</si>
  <si>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</si>
  <si>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</si>
  <si>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</si>
  <si>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</si>
  <si>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</si>
  <si>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</si>
  <si>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</si>
  <si>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</si>
  <si>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</si>
  <si>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</si>
  <si>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</si>
  <si>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</si>
  <si>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</si>
  <si>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</si>
  <si>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</si>
  <si>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</si>
  <si>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</si>
  <si>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</si>
  <si>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</si>
  <si>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</si>
  <si>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</si>
  <si>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</si>
  <si>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</si>
  <si>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</si>
  <si>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</si>
  <si>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</si>
  <si>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</si>
  <si>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</si>
  <si>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</si>
  <si>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</si>
  <si>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</si>
  <si>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</si>
  <si>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</si>
  <si>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</si>
  <si>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</si>
  <si>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</si>
  <si>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</si>
  <si>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</si>
  <si>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</si>
  <si>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</si>
  <si>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</si>
  <si>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</si>
  <si>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</si>
  <si>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</si>
  <si>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</si>
  <si>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</si>
  <si>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</si>
  <si>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</si>
  <si>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</si>
  <si>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</si>
  <si>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</si>
  <si>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</si>
  <si>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</si>
  <si>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</si>
  <si>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</si>
  <si>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</si>
  <si>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</si>
  <si>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</si>
  <si>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</si>
  <si>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</si>
  <si>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</si>
  <si>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</si>
  <si>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</si>
  <si>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</si>
  <si>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</si>
  <si>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</si>
  <si>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</si>
  <si>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</si>
  <si>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</si>
  <si>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</si>
  <si>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</si>
  <si>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</si>
  <si>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</si>
  <si>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</si>
  <si>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</si>
  <si>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</si>
  <si>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</si>
  <si>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</si>
  <si>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</si>
  <si>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</si>
  <si>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</si>
  <si>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</si>
  <si>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</si>
  <si>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</si>
  <si>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</si>
  <si>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</si>
  <si>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</si>
  <si>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</si>
  <si>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</si>
  <si>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</si>
  <si>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</si>
  <si>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</si>
  <si>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</si>
  <si>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</si>
  <si>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</si>
  <si>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</si>
  <si>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</si>
  <si>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</si>
  <si>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</si>
  <si>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</si>
  <si>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</si>
  <si>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</si>
  <si>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</si>
  <si>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</si>
  <si>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</si>
  <si>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</si>
  <si>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</si>
  <si>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</si>
  <si>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</si>
  <si>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</si>
  <si>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</si>
  <si>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</si>
  <si>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</si>
  <si>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</si>
  <si>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</si>
  <si>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</si>
  <si>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</si>
  <si>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</si>
  <si>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</si>
  <si>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</si>
  <si>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</si>
  <si>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</si>
  <si>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</si>
  <si>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</si>
  <si>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</si>
  <si>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</si>
  <si>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</si>
  <si>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</si>
  <si>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</si>
  <si>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</si>
  <si>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</si>
  <si>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</si>
  <si>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</si>
  <si>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</si>
  <si>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</si>
  <si>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</si>
  <si>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</si>
  <si>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</si>
  <si>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</si>
  <si>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</si>
  <si>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</si>
  <si>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</si>
  <si>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</si>
  <si>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</si>
  <si>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</si>
  <si>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</si>
  <si>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</si>
  <si>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</si>
  <si>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</si>
  <si>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</si>
  <si>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</si>
  <si>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</si>
  <si>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</si>
  <si>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</si>
  <si>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</si>
  <si>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</si>
  <si>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</si>
  <si>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</si>
  <si>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</si>
  <si>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</si>
  <si>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</si>
  <si>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</si>
  <si>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</si>
  <si>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</si>
  <si>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</si>
  <si>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</si>
  <si>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</si>
  <si>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</si>
  <si>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</si>
  <si>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</si>
  <si>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</si>
  <si>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</si>
  <si>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</si>
  <si>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</si>
  <si>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</si>
  <si>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</si>
  <si>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</si>
  <si>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</si>
  <si>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</si>
  <si>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</si>
  <si>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</si>
  <si>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</si>
  <si>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</si>
  <si>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</si>
  <si>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</si>
  <si>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</si>
  <si>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</si>
  <si>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</si>
  <si>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</si>
  <si>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</si>
  <si>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</si>
  <si>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</si>
  <si>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</si>
  <si>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</si>
  <si>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</si>
  <si>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</si>
  <si>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</si>
  <si>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</si>
  <si>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</si>
  <si>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</si>
  <si>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</si>
  <si>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</si>
  <si>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</si>
  <si>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</si>
  <si>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</si>
  <si>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</si>
  <si>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</si>
  <si>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</si>
  <si>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</si>
  <si>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</si>
  <si>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</si>
  <si>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</si>
  <si>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</si>
  <si>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</si>
  <si>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</si>
  <si>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</si>
  <si>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</si>
  <si>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</si>
  <si>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</si>
  <si>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</si>
  <si>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</si>
  <si>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</si>
  <si>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</si>
  <si>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</si>
  <si>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</si>
  <si>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</si>
  <si>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</si>
  <si>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</si>
  <si>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</si>
  <si>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</si>
  <si>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</si>
  <si>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</si>
  <si>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</si>
  <si>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</si>
  <si>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</si>
  <si>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</si>
  <si>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</si>
  <si>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</si>
  <si>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</si>
  <si>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</si>
  <si>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</si>
  <si>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</si>
  <si>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</si>
  <si>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</si>
  <si>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</si>
  <si>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</si>
  <si>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</si>
  <si>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</si>
  <si>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</si>
  <si>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</si>
  <si>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</si>
  <si>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</si>
  <si>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</si>
  <si>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</si>
  <si>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</si>
  <si>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</si>
  <si>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</si>
  <si>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</si>
  <si>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</si>
  <si>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</si>
  <si>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</si>
  <si>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</si>
  <si>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</si>
  <si>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</si>
  <si>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</si>
  <si>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</si>
  <si>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</si>
  <si>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</si>
  <si>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</si>
  <si>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</si>
  <si>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</si>
  <si>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</si>
  <si>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</si>
  <si>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</si>
  <si>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</si>
  <si>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</si>
  <si>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</si>
  <si>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</si>
  <si>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</si>
  <si>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</si>
  <si>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</si>
  <si>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</si>
  <si>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</si>
  <si>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</si>
  <si>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</si>
  <si>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</si>
  <si>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</si>
  <si>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</si>
  <si>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</si>
  <si>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</si>
  <si>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</si>
  <si>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</si>
  <si>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</si>
  <si>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</si>
  <si>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</si>
  <si>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</si>
  <si>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</si>
  <si>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</si>
  <si>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</si>
  <si>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</si>
  <si>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</si>
  <si>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</si>
  <si>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</si>
  <si>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</si>
  <si>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</si>
  <si>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</si>
  <si>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</si>
  <si>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</si>
  <si>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</si>
  <si>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</si>
  <si>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</si>
  <si>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</si>
  <si>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</si>
  <si>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</si>
  <si>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</si>
  <si>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</si>
  <si>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</si>
  <si>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</si>
  <si>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</si>
  <si>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</si>
  <si>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</si>
  <si>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</si>
  <si>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</si>
  <si>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</si>
  <si>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</si>
  <si>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</si>
  <si>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</si>
  <si>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</si>
  <si>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</si>
  <si>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</si>
  <si>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</si>
  <si>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</si>
  <si>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</si>
  <si>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</si>
  <si>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</si>
  <si>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</si>
  <si>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</si>
  <si>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</si>
  <si>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</si>
  <si>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</si>
  <si>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</si>
  <si>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</si>
  <si>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</si>
  <si>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</si>
  <si>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</si>
  <si>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</si>
  <si>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</si>
  <si>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</si>
  <si>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</si>
  <si>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</si>
  <si>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</si>
  <si>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</si>
  <si>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</si>
  <si>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</si>
  <si>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</si>
  <si>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</si>
  <si>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</si>
  <si>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</si>
  <si>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</si>
  <si>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</si>
  <si>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</si>
  <si>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</si>
  <si>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</si>
  <si>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</si>
  <si>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</si>
  <si>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</si>
  <si>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</si>
  <si>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</si>
  <si>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</si>
  <si>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</si>
  <si>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</si>
  <si>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</si>
  <si>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</si>
  <si>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</si>
  <si>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</si>
  <si>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</si>
  <si>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</si>
  <si>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</si>
  <si>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</si>
  <si>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</si>
  <si>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</si>
  <si>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</si>
  <si>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</si>
  <si>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</si>
  <si>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</si>
  <si>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</si>
  <si>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</si>
  <si>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</si>
  <si>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</si>
  <si>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</si>
  <si>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</si>
  <si>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</si>
  <si>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</si>
  <si>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</si>
  <si>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</si>
  <si>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</si>
  <si>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</si>
  <si>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</si>
  <si>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</si>
  <si>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</si>
  <si>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</si>
  <si>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</si>
  <si>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</si>
  <si>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</si>
  <si>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</si>
  <si>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</si>
  <si>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</si>
  <si>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</si>
  <si>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</si>
  <si>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</si>
  <si>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</si>
  <si>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</si>
  <si>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</si>
  <si>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</si>
  <si>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</si>
  <si>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</si>
  <si>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</si>
  <si>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</si>
  <si>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</si>
  <si>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</si>
  <si>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</si>
  <si>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</si>
  <si>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</si>
  <si>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</si>
  <si>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</si>
  <si>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</si>
  <si>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</si>
  <si>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</si>
  <si>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</si>
  <si>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</si>
  <si>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</si>
  <si>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</si>
  <si>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</si>
  <si>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</si>
  <si>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</si>
  <si>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</si>
  <si>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</si>
  <si>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</si>
  <si>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</si>
  <si>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</si>
  <si>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</si>
  <si>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</si>
  <si>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</si>
  <si>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</si>
  <si>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</si>
  <si>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</si>
  <si>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</si>
  <si>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</si>
  <si>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</si>
  <si>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</si>
  <si>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</si>
  <si>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</si>
  <si>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</si>
  <si>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</si>
  <si>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</si>
  <si>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</si>
  <si>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</si>
  <si>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</si>
  <si>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</si>
  <si>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</si>
  <si>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</si>
  <si>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</si>
  <si>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</si>
  <si>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</si>
  <si>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</si>
  <si>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</si>
  <si>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</si>
  <si>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</si>
  <si>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</si>
  <si>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</si>
  <si>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</si>
  <si>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</si>
  <si>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</si>
  <si>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</si>
  <si>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</si>
  <si>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</si>
  <si>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</si>
  <si>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</si>
  <si>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</si>
  <si>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</si>
  <si>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</si>
  <si>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</si>
  <si>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</si>
  <si>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</si>
  <si>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</si>
  <si>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</si>
  <si>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</si>
  <si>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</si>
  <si>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</si>
  <si>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</si>
  <si>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</si>
  <si>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</si>
  <si>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</si>
  <si>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</si>
  <si>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</si>
  <si>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</si>
  <si>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</si>
  <si>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</si>
  <si>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</si>
  <si>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</si>
  <si>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</si>
  <si>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</si>
  <si>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</si>
  <si>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</si>
  <si>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</si>
  <si>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</si>
  <si>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</si>
  <si>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</si>
  <si>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</si>
  <si>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</si>
  <si>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</si>
  <si>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</si>
  <si>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</si>
  <si>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</si>
  <si>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</si>
  <si>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</si>
  <si>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</si>
  <si>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</si>
  <si>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</si>
  <si>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</si>
  <si>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</si>
  <si>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</si>
  <si>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</si>
  <si>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</si>
  <si>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</si>
  <si>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</si>
  <si>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</si>
  <si>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</si>
  <si>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</si>
  <si>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</si>
  <si>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</si>
  <si>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</si>
  <si>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</si>
  <si>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</si>
  <si>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</si>
  <si>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</si>
  <si>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</si>
  <si>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</si>
  <si>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</si>
  <si>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</si>
  <si>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</si>
  <si>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</si>
  <si>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</si>
  <si>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</si>
  <si>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</si>
  <si>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</si>
  <si>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</si>
  <si>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</si>
  <si>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</si>
  <si>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</si>
  <si>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</si>
  <si>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</si>
  <si>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</si>
  <si>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</si>
  <si>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</si>
  <si>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</si>
  <si>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</si>
  <si>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</si>
  <si>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</si>
  <si>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</si>
  <si>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</si>
  <si>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</si>
  <si>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</si>
  <si>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</si>
  <si>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</si>
  <si>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</si>
  <si>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</si>
  <si>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</si>
  <si>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</si>
  <si>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</si>
  <si>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</si>
  <si>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</si>
  <si>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</si>
  <si>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</si>
  <si>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</si>
  <si>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</si>
  <si>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</si>
  <si>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</si>
  <si>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</si>
  <si>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</si>
  <si>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</si>
  <si>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</si>
  <si>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</si>
  <si>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</si>
  <si>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</si>
  <si>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</si>
  <si>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</si>
  <si>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</si>
  <si>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</si>
  <si>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</si>
  <si>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</si>
  <si>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</si>
  <si>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</si>
  <si>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</si>
  <si>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</si>
  <si>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</si>
  <si>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</si>
  <si>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</si>
  <si>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</si>
  <si>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</si>
  <si>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</si>
  <si>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</si>
  <si>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</si>
  <si>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</si>
  <si>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</si>
  <si>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</si>
  <si>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</si>
  <si>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</si>
  <si>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</si>
  <si>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</si>
  <si>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</si>
  <si>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</si>
  <si>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</si>
  <si>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</si>
  <si>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</si>
  <si>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</si>
  <si>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</si>
  <si>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</si>
  <si>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</si>
  <si>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</si>
  <si>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</si>
  <si>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</si>
  <si>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</si>
  <si>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</si>
  <si>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</si>
  <si>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</si>
  <si>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</si>
  <si>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</si>
  <si>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</si>
  <si>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</si>
  <si>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</si>
  <si>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</si>
  <si>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</si>
  <si>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</si>
  <si>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</si>
  <si>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</si>
  <si>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</si>
  <si>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</si>
  <si>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</si>
  <si>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</si>
  <si>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</si>
  <si>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</si>
  <si>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</si>
  <si>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</si>
  <si>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</si>
  <si>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</si>
  <si>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</si>
  <si>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</si>
  <si>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</si>
  <si>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</si>
  <si>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</si>
  <si>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</si>
  <si>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</si>
  <si>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</si>
  <si>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</si>
  <si>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</si>
  <si>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</si>
  <si>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</si>
  <si>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</si>
  <si>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</si>
  <si>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</si>
  <si>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</si>
  <si>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</si>
  <si>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</si>
  <si>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</si>
  <si>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</si>
  <si>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</si>
  <si>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</si>
  <si>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</si>
  <si>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</si>
  <si>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</si>
  <si>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</si>
  <si>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</si>
  <si>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</si>
  <si>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</si>
  <si>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</si>
  <si>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</si>
  <si>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</si>
  <si>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</si>
  <si>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</si>
  <si>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</si>
  <si>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</si>
  <si>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</si>
  <si>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</si>
  <si>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</si>
  <si>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</si>
  <si>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</si>
  <si>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</si>
  <si>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</si>
  <si>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</si>
  <si>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</si>
  <si>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</si>
  <si>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</si>
  <si>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</si>
  <si>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</si>
  <si>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</si>
  <si>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</si>
  <si>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</si>
  <si>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</si>
  <si>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</si>
  <si>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</si>
  <si>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</si>
  <si>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</si>
  <si>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</si>
  <si>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</si>
  <si>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</si>
  <si>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</si>
  <si>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</si>
  <si>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</si>
  <si>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</si>
  <si>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</si>
  <si>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</si>
  <si>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</si>
  <si>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</si>
  <si>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</si>
  <si>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</si>
  <si>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</si>
  <si>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</si>
  <si>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</si>
  <si>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</si>
  <si>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</si>
  <si>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</si>
  <si>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</si>
  <si>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</si>
  <si>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</si>
  <si>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</si>
  <si>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</si>
  <si>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</si>
  <si>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</si>
  <si>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</si>
  <si>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</si>
  <si>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</si>
  <si>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</si>
  <si>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</si>
  <si>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</si>
  <si>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</si>
  <si>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</si>
  <si>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</si>
  <si>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</si>
  <si>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</si>
  <si>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</si>
  <si>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</si>
  <si>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</si>
  <si>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</si>
  <si>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</si>
  <si>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</si>
  <si>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</si>
  <si>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</si>
  <si>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</si>
  <si>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</si>
  <si>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</si>
  <si>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</si>
  <si>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</si>
  <si>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</si>
  <si>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</si>
  <si>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</si>
  <si>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</si>
  <si>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</si>
  <si>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</si>
  <si>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</si>
  <si>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</si>
  <si>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</si>
  <si>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</si>
  <si>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</si>
  <si>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</si>
  <si>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</si>
  <si>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</si>
  <si>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</si>
  <si>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</si>
  <si>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</si>
  <si>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</si>
  <si>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</si>
  <si>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</si>
  <si>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</si>
  <si>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</si>
  <si>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</si>
  <si>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</si>
  <si>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</si>
  <si>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</si>
  <si>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</si>
  <si>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</si>
  <si>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</si>
  <si>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</si>
  <si>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</si>
  <si>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</si>
  <si>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</si>
  <si>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</si>
  <si>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</si>
  <si>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</si>
  <si>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</si>
  <si>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</si>
  <si>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</si>
  <si>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</si>
  <si>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</si>
  <si>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</si>
  <si>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</si>
  <si>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</si>
  <si>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</si>
  <si>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</si>
  <si>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</si>
  <si>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</si>
  <si>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</si>
  <si>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</si>
  <si>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</si>
  <si>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</si>
  <si>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</si>
  <si>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</si>
  <si>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</si>
  <si>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</si>
  <si>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</si>
  <si>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</si>
  <si>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</si>
  <si>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</si>
  <si>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</si>
  <si>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</si>
  <si>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</si>
  <si>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</si>
  <si>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</si>
  <si>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</si>
  <si>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</si>
  <si>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</si>
  <si>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</si>
  <si>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</si>
  <si>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</si>
  <si>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</si>
  <si>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</si>
  <si>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</si>
  <si>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</si>
  <si>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</si>
  <si>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</si>
  <si>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</si>
  <si>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</si>
  <si>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</si>
  <si>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</si>
  <si>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</si>
  <si>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</si>
  <si>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</si>
  <si>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</si>
  <si>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</si>
  <si>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</si>
  <si>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</si>
  <si>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</si>
  <si>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</si>
  <si>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</si>
  <si>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</si>
  <si>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</si>
  <si>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</si>
  <si>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</si>
  <si>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</si>
  <si>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</si>
  <si>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</si>
  <si>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</si>
  <si>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</si>
  <si>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</si>
  <si>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</si>
  <si>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</si>
  <si>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</si>
  <si>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</si>
  <si>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</si>
  <si>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</si>
  <si>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</si>
  <si>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</si>
  <si>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</si>
  <si>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</si>
  <si>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</si>
  <si>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</si>
  <si>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</si>
  <si>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</si>
  <si>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</si>
  <si>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</si>
  <si>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</si>
  <si>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</si>
  <si>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</si>
  <si>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</si>
  <si>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</si>
  <si>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</si>
  <si>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</si>
  <si>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</si>
  <si>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</si>
  <si>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</si>
  <si>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</si>
  <si>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</si>
  <si>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</si>
  <si>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</si>
  <si>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</si>
  <si>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</si>
  <si>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</si>
  <si>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</si>
  <si>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</si>
  <si>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</si>
  <si>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</si>
  <si>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</si>
  <si>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</si>
  <si>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</si>
  <si>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</si>
  <si>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</si>
  <si>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</si>
  <si>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</si>
  <si>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</si>
  <si>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</si>
  <si>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</si>
  <si>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</si>
  <si>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</si>
  <si>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</si>
  <si>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</si>
  <si>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</si>
  <si>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</si>
  <si>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</si>
  <si>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</si>
  <si>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</si>
  <si>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</si>
  <si>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</si>
  <si>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</si>
  <si>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</si>
  <si>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</si>
  <si>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</si>
  <si>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</si>
  <si>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</si>
  <si>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</si>
  <si>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</si>
  <si>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</si>
  <si>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</si>
  <si>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</si>
  <si>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</si>
  <si>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</si>
  <si>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</si>
  <si>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</si>
  <si>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</si>
  <si>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</si>
  <si>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</si>
  <si>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</si>
  <si>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</si>
  <si>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</si>
  <si>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</si>
  <si>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</si>
  <si>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</si>
  <si>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</si>
  <si>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</si>
  <si>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</si>
  <si>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</si>
  <si>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</si>
  <si>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</si>
  <si>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</si>
  <si>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</si>
  <si>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</si>
  <si>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</si>
  <si>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</si>
  <si>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</si>
  <si>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</si>
  <si>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</si>
  <si>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</si>
  <si>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</si>
  <si>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</si>
  <si>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</si>
  <si>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</si>
  <si>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</si>
  <si>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</si>
  <si>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</si>
  <si>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</si>
  <si>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</si>
  <si>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</si>
  <si>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</si>
  <si>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</si>
  <si>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</si>
  <si>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</si>
  <si>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</si>
  <si>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</si>
  <si>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</si>
  <si>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</si>
  <si>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</si>
  <si>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</si>
  <si>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</si>
  <si>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</si>
  <si>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</si>
  <si>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</si>
  <si>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</si>
  <si>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</si>
  <si>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</si>
  <si>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</si>
  <si>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</si>
  <si>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</si>
  <si>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</si>
  <si>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</si>
  <si>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</si>
  <si>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</si>
  <si>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</si>
  <si>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</si>
  <si>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</si>
  <si>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</si>
  <si>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</si>
  <si>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</si>
  <si>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</si>
  <si>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</si>
  <si>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</si>
  <si>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</si>
  <si>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</si>
  <si>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</si>
  <si>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</si>
  <si>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</si>
  <si>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</si>
  <si>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</si>
  <si>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</si>
  <si>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</si>
  <si>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</si>
  <si>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</si>
  <si>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</si>
  <si>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</si>
  <si>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</si>
  <si>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</si>
  <si>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</si>
  <si>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</si>
  <si>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</si>
  <si>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</si>
  <si>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</si>
  <si>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</si>
  <si>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</si>
  <si>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</si>
  <si>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</si>
  <si>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</si>
  <si>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</si>
  <si>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</si>
  <si>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</si>
  <si>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</si>
  <si>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</si>
  <si>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</si>
  <si>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</si>
  <si>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</si>
  <si>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</si>
  <si>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</si>
  <si>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</si>
  <si>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</si>
  <si>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</si>
  <si>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</si>
  <si>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</si>
  <si>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</si>
  <si>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</si>
  <si>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</si>
  <si>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</si>
  <si>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</si>
  <si>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</si>
  <si>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</si>
  <si>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</si>
  <si>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</si>
  <si>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</si>
  <si>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</si>
  <si>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</si>
  <si>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</si>
  <si>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</si>
  <si>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</si>
  <si>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</si>
  <si>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</si>
  <si>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</si>
  <si>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</si>
  <si>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</si>
  <si>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</si>
  <si>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</si>
  <si>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</si>
  <si>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</si>
  <si>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</si>
  <si>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</si>
  <si>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</si>
  <si>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</si>
  <si>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</si>
  <si>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</si>
  <si>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</si>
  <si>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</si>
  <si>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</si>
  <si>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</si>
  <si>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</si>
  <si>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</si>
  <si>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</si>
  <si>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</si>
  <si>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</si>
  <si>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</si>
  <si>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</si>
  <si>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</si>
  <si>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</si>
  <si>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</si>
  <si>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</si>
  <si>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</si>
  <si>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</si>
  <si>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</si>
  <si>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</si>
  <si>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</si>
  <si>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</si>
  <si>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</si>
  <si>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</si>
  <si>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</si>
  <si>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</si>
  <si>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</si>
  <si>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</si>
  <si>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</si>
  <si>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</si>
  <si>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</si>
  <si>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</si>
  <si>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</si>
  <si>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</si>
  <si>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</si>
  <si>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</si>
  <si>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</si>
  <si>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</si>
  <si>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</si>
  <si>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</si>
  <si>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</si>
  <si>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</si>
  <si>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</si>
  <si>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</si>
  <si>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</si>
  <si>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</si>
  <si>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</si>
  <si>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</si>
  <si>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</si>
  <si>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</si>
  <si>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</si>
  <si>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</si>
  <si>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</si>
  <si>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</si>
  <si>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</si>
  <si>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</si>
  <si>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</si>
  <si>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</si>
  <si>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</si>
  <si>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</si>
  <si>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</si>
  <si>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</si>
  <si>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</si>
  <si>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</si>
  <si>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</si>
  <si>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</si>
  <si>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</si>
  <si>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</si>
  <si>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</si>
  <si>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</si>
  <si>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</si>
  <si>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</si>
  <si>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</si>
  <si>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</si>
  <si>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</si>
  <si>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</si>
  <si>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</si>
  <si>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</si>
  <si>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</si>
  <si>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</si>
  <si>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</si>
  <si>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</si>
  <si>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</si>
  <si>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</si>
  <si>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</si>
  <si>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</si>
  <si>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</si>
  <si>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</si>
  <si>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</si>
  <si>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</si>
  <si>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</si>
  <si>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</si>
  <si>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</si>
  <si>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</si>
  <si>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</si>
  <si>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</si>
  <si>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</si>
  <si>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</si>
  <si>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</si>
  <si>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</si>
  <si>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</si>
  <si>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</si>
  <si>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</si>
  <si>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</si>
  <si>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</si>
  <si>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</si>
  <si>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</si>
  <si>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</si>
  <si>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</si>
  <si>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</si>
  <si>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</si>
  <si>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</si>
  <si>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</si>
  <si>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</si>
  <si>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</si>
  <si>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</si>
  <si>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</si>
  <si>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</si>
  <si>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</si>
  <si>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</si>
  <si>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</si>
  <si>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</si>
  <si>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</si>
  <si>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</si>
  <si>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</si>
  <si>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</si>
  <si>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</si>
  <si>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</si>
  <si>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</si>
  <si>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</si>
  <si>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</si>
  <si>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</si>
  <si>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</si>
  <si>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</si>
  <si>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</si>
  <si>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</si>
  <si>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</si>
  <si>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</si>
  <si>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</si>
  <si>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</si>
  <si>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</si>
  <si>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</si>
  <si>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</si>
  <si>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</si>
  <si>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</si>
  <si>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</si>
  <si>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</si>
  <si>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</si>
  <si>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</si>
  <si>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</si>
  <si>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</si>
  <si>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</si>
  <si>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</si>
  <si>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</si>
  <si>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</si>
  <si>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</si>
  <si>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</si>
  <si>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</si>
  <si>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</si>
  <si>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</si>
  <si>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</si>
  <si>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</si>
  <si>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</si>
  <si>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</si>
  <si>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</si>
  <si>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</si>
  <si>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</si>
  <si>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</si>
  <si>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</si>
  <si>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</si>
  <si>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</si>
  <si>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</si>
  <si>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</si>
  <si>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</si>
  <si>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</si>
  <si>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</si>
  <si>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</si>
  <si>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</si>
  <si>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</si>
  <si>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</si>
  <si>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</si>
  <si>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</si>
  <si>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</si>
  <si>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</si>
  <si>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</si>
  <si>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</si>
  <si>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</si>
  <si>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</si>
  <si>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</si>
  <si>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</si>
  <si>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</si>
  <si>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</si>
  <si>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</si>
  <si>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</si>
  <si>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</si>
  <si>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</si>
  <si>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</si>
  <si>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</si>
  <si>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</si>
  <si>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</si>
  <si>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</si>
  <si>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</si>
  <si>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</si>
  <si>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</si>
  <si>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</si>
  <si>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</si>
  <si>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</si>
  <si>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</si>
  <si>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</si>
  <si>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</si>
  <si>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</si>
  <si>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</si>
  <si>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</si>
  <si>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</si>
  <si>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</si>
  <si>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</si>
  <si>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</si>
  <si>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</si>
  <si>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</si>
  <si>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</si>
  <si>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</si>
  <si>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</si>
  <si>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</si>
  <si>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</si>
  <si>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</si>
  <si>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</si>
  <si>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</si>
  <si>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</si>
  <si>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</si>
  <si>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</si>
  <si>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</si>
  <si>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</si>
  <si>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</si>
  <si>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</si>
  <si>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</si>
  <si>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</si>
  <si>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</si>
  <si>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</si>
  <si>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</si>
  <si>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</si>
  <si>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</si>
  <si>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</si>
  <si>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</si>
  <si>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</si>
  <si>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</si>
  <si>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</si>
  <si>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</si>
  <si>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</si>
  <si>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</si>
  <si>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</si>
  <si>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</si>
  <si>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</si>
  <si>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</si>
  <si>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</si>
  <si>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</si>
  <si>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</si>
  <si>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</si>
  <si>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</si>
  <si>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</si>
  <si>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</si>
  <si>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</si>
  <si>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</si>
  <si>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</si>
  <si>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</si>
  <si>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</si>
  <si>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</si>
  <si>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</si>
  <si>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</si>
  <si>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</si>
  <si>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</si>
  <si>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</si>
  <si>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</si>
  <si>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</si>
  <si>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</si>
  <si>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</si>
  <si>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</si>
  <si>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</si>
  <si>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</si>
  <si>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</si>
  <si>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</si>
  <si>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</si>
  <si>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</si>
  <si>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</si>
  <si>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</si>
  <si>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</si>
  <si>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</si>
  <si>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</si>
  <si>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</si>
  <si>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</si>
  <si>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</si>
  <si>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</si>
  <si>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</si>
  <si>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</si>
  <si>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</si>
  <si>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</si>
  <si>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</si>
  <si>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</si>
  <si>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</si>
  <si>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</si>
  <si>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</si>
  <si>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</si>
  <si>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</si>
  <si>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</si>
  <si>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</si>
  <si>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</si>
  <si>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</si>
  <si>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</si>
  <si>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</si>
  <si>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</si>
  <si>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</si>
  <si>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</si>
  <si>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</si>
  <si>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</si>
  <si>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</si>
  <si>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</si>
  <si>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</si>
  <si>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</si>
  <si>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</si>
  <si>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</si>
  <si>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</si>
  <si>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</si>
  <si>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</si>
  <si>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</si>
  <si>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</si>
  <si>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</si>
  <si>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</si>
  <si>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</si>
  <si>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</si>
  <si>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</si>
  <si>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</si>
  <si>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</si>
  <si>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</si>
  <si>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</si>
  <si>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</si>
  <si>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</si>
  <si>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</si>
  <si>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</si>
  <si>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</si>
  <si>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</si>
  <si>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</si>
  <si>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</si>
  <si>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</si>
  <si>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</si>
  <si>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</si>
  <si>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</si>
  <si>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</si>
  <si>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</si>
  <si>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</si>
  <si>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</si>
  <si>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</si>
  <si>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</si>
  <si>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</si>
  <si>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</si>
  <si>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</si>
  <si>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</si>
  <si>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</si>
  <si>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</si>
  <si>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</si>
  <si>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</si>
  <si>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</si>
  <si>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</si>
  <si>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</si>
  <si>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</si>
  <si>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</si>
  <si>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</si>
  <si>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</si>
  <si>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</si>
  <si>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</si>
  <si>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</si>
  <si>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</si>
  <si>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</si>
  <si>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</si>
  <si>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</si>
  <si>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</si>
  <si>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</si>
  <si>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</si>
  <si>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</si>
  <si>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</si>
  <si>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</si>
  <si>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</si>
  <si>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</si>
  <si>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</si>
  <si>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</si>
  <si>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</si>
  <si>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</si>
  <si>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</si>
  <si>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</si>
  <si>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</si>
  <si>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</si>
  <si>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</si>
  <si>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</si>
  <si>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</si>
  <si>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</si>
  <si>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</si>
  <si>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</si>
  <si>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</si>
  <si>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</si>
  <si>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</si>
  <si>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</si>
  <si>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</si>
  <si>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</si>
  <si>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</si>
  <si>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</si>
  <si>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</si>
  <si>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</si>
  <si>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</si>
  <si>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</si>
  <si>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</si>
  <si>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</si>
  <si>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</si>
  <si>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</si>
  <si>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</si>
  <si>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</si>
  <si>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</si>
  <si>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</si>
  <si>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</si>
  <si>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</si>
  <si>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</si>
  <si>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</si>
  <si>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</si>
  <si>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</si>
  <si>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</si>
  <si>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</si>
  <si>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</si>
  <si>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</si>
  <si>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</si>
  <si>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</si>
  <si>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</si>
  <si>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</si>
  <si>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</si>
  <si>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</si>
  <si>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</si>
  <si>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</si>
  <si>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</si>
  <si>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</si>
  <si>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</si>
  <si>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</si>
  <si>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</si>
  <si>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</si>
  <si>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</si>
  <si>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</si>
  <si>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</si>
  <si>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</si>
  <si>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</si>
  <si>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</si>
  <si>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</si>
  <si>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</si>
  <si>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</si>
  <si>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</si>
  <si>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</si>
  <si>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</si>
  <si>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</si>
  <si>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</si>
  <si>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</si>
  <si>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</si>
  <si>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</si>
  <si>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</si>
  <si>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</si>
  <si>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</si>
  <si>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</si>
  <si>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</si>
  <si>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</si>
  <si>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</si>
  <si>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</si>
  <si>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</si>
  <si>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</si>
  <si>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</si>
  <si>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</si>
  <si>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</si>
  <si>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</si>
  <si>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</si>
  <si>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</si>
  <si>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</si>
  <si>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</si>
  <si>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</si>
  <si>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</si>
  <si>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</si>
  <si>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</si>
  <si>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</si>
  <si>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</si>
  <si>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</si>
  <si>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</si>
  <si>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</si>
  <si>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</si>
  <si>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</si>
  <si>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</si>
  <si>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</si>
  <si>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</si>
  <si>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</si>
  <si>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</si>
  <si>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</si>
  <si>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</si>
  <si>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</si>
  <si>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</si>
  <si>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</si>
  <si>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</si>
  <si>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</si>
  <si>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</si>
  <si>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</si>
  <si>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</si>
  <si>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</si>
  <si>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</si>
  <si>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</si>
  <si>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</si>
  <si>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</si>
  <si>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</si>
  <si>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</si>
  <si>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</si>
  <si>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</si>
  <si>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</si>
  <si>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</si>
  <si>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</si>
  <si>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</si>
  <si>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</si>
  <si>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</si>
  <si>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</si>
  <si>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</si>
  <si>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</si>
  <si>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</si>
  <si>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</si>
  <si>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</si>
  <si>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</si>
  <si>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</si>
  <si>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</si>
  <si>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</si>
  <si>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</si>
  <si>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</si>
  <si>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</si>
  <si>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</si>
  <si>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</si>
  <si>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</si>
  <si>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</si>
  <si>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</si>
  <si>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</si>
  <si>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</si>
  <si>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</si>
  <si>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</si>
  <si>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</si>
  <si>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</si>
  <si>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</si>
  <si>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</si>
  <si>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</si>
  <si>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</si>
  <si>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</si>
  <si>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</si>
  <si>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</si>
  <si>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</si>
  <si>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</si>
  <si>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</si>
  <si>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</si>
  <si>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</si>
  <si>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</si>
  <si>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</si>
  <si>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</si>
  <si>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</si>
  <si>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</si>
  <si>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</si>
  <si>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</si>
  <si>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</si>
  <si>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</si>
  <si>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</si>
  <si>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</si>
  <si>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</si>
  <si>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</si>
  <si>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</si>
  <si>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</si>
  <si>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</si>
  <si>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</si>
  <si>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</si>
  <si>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</si>
  <si>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</si>
  <si>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</si>
  <si>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</si>
  <si>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</si>
  <si>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</si>
  <si>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</si>
  <si>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</si>
  <si>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</si>
  <si>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</si>
  <si>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</si>
  <si>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</si>
  <si>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</si>
  <si>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</si>
  <si>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</si>
  <si>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</si>
  <si>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</si>
  <si>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</si>
  <si>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</si>
  <si>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</si>
  <si>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</si>
  <si>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</si>
  <si>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</si>
  <si>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</si>
  <si>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</si>
  <si>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</si>
  <si>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</si>
  <si>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</si>
  <si>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</si>
  <si>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</si>
  <si>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</si>
  <si>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</si>
  <si>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</si>
  <si>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</si>
  <si>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</si>
  <si>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</si>
  <si>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</si>
  <si>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</si>
  <si>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</si>
  <si>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</si>
  <si>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</si>
  <si>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</si>
  <si>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</si>
  <si>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</si>
  <si>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</si>
  <si>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</si>
  <si>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</si>
  <si>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</si>
  <si>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</si>
  <si>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</si>
  <si>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</si>
  <si>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</si>
  <si>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</si>
  <si>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</si>
  <si>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</si>
  <si>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</si>
  <si>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</si>
  <si>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</si>
  <si>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</si>
  <si>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</si>
  <si>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</si>
  <si>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</si>
  <si>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</si>
  <si>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</si>
  <si>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</si>
  <si>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</si>
  <si>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</si>
  <si>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</si>
  <si>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</si>
  <si>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</si>
  <si>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</si>
  <si>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</si>
  <si>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</si>
  <si>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</si>
  <si>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</si>
  <si>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</si>
  <si>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</si>
  <si>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</si>
  <si>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</si>
  <si>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</si>
  <si>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</si>
  <si>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</si>
  <si>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</si>
  <si>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</si>
  <si>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</si>
  <si>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</si>
  <si>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</si>
  <si>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</si>
  <si>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</si>
  <si>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</si>
  <si>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</si>
  <si>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</si>
  <si>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</si>
  <si>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</si>
  <si>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</si>
  <si>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</si>
  <si>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</si>
  <si>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</si>
  <si>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</si>
  <si>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</si>
  <si>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</si>
  <si>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</si>
  <si>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</si>
  <si>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</si>
  <si>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</si>
  <si>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</si>
  <si>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</si>
  <si>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</si>
  <si>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</si>
  <si>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</si>
  <si>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</si>
  <si>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</si>
  <si>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</si>
  <si>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</si>
  <si>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</si>
  <si>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</si>
  <si>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</si>
  <si>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</si>
  <si>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</si>
  <si>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</si>
  <si>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</si>
  <si>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</si>
  <si>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</si>
  <si>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</si>
  <si>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</si>
  <si>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</si>
  <si>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</si>
  <si>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</si>
  <si>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</si>
  <si>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</si>
  <si>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</si>
  <si>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</si>
  <si>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</si>
  <si>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</si>
  <si>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</si>
  <si>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</si>
  <si>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</si>
  <si>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</si>
  <si>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</si>
  <si>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</si>
  <si>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</si>
  <si>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</si>
  <si>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</si>
  <si>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</si>
  <si>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</si>
  <si>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</si>
  <si>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</si>
  <si>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</si>
  <si>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</si>
  <si>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</si>
  <si>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</si>
  <si>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</si>
  <si>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</si>
  <si>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</si>
  <si>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</si>
  <si>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</si>
  <si>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</si>
  <si>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</si>
  <si>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</si>
  <si>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</si>
  <si>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</si>
  <si>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</si>
  <si>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</si>
  <si>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</si>
  <si>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</si>
  <si>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</si>
  <si>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</si>
  <si>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</si>
  <si>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</si>
  <si>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</si>
  <si>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</si>
  <si>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</si>
  <si>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</si>
  <si>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</si>
  <si>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</si>
  <si>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</si>
  <si>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</si>
  <si>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</si>
  <si>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</si>
  <si>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</si>
  <si>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</si>
  <si>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</si>
  <si>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</si>
  <si>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</si>
  <si>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</si>
  <si>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</si>
  <si>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</si>
  <si>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</si>
  <si>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</si>
  <si>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</si>
  <si>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</si>
  <si>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</si>
  <si>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</si>
  <si>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</si>
  <si>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</si>
  <si>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</si>
  <si>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</si>
  <si>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</si>
  <si>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</si>
  <si>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</si>
  <si>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</si>
  <si>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</si>
  <si>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</si>
  <si>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</si>
  <si>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</si>
  <si>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</si>
  <si>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</si>
  <si>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</si>
  <si>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</si>
  <si>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</si>
  <si>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</si>
  <si>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</si>
  <si>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</si>
  <si>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</si>
  <si>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</si>
  <si>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</si>
  <si>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</si>
  <si>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</si>
  <si>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</si>
  <si>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</si>
  <si>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</si>
  <si>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</si>
  <si>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</si>
  <si>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</si>
  <si>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</si>
  <si>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</si>
  <si>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</si>
  <si>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</si>
  <si>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</si>
  <si>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</si>
  <si>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</si>
  <si>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</si>
  <si>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</si>
  <si>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</si>
  <si>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</si>
  <si>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</si>
  <si>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</si>
  <si>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</si>
  <si>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</si>
  <si>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</si>
  <si>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</si>
  <si>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</si>
  <si>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</si>
  <si>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</si>
  <si>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</si>
  <si>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</si>
  <si>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</si>
  <si>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</si>
  <si>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</si>
  <si>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</si>
  <si>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</si>
  <si>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</si>
  <si>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</si>
  <si>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</si>
  <si>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</si>
  <si>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</si>
  <si>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</si>
  <si>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</si>
  <si>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</si>
  <si>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</si>
  <si>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</si>
  <si>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</si>
  <si>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</si>
  <si>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</si>
  <si>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</si>
  <si>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</si>
  <si>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</si>
  <si>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</si>
  <si>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</si>
  <si>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</si>
  <si>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</si>
  <si>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</si>
  <si>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</si>
  <si>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</si>
  <si>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</si>
  <si>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</si>
  <si>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</si>
  <si>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</si>
  <si>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</si>
  <si>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</si>
  <si>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</si>
  <si>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</si>
  <si>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</si>
  <si>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</si>
  <si>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</si>
  <si>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</si>
  <si>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</si>
  <si>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</si>
  <si>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</si>
  <si>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</si>
  <si>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</si>
  <si>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</si>
  <si>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</si>
  <si>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</si>
  <si>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</si>
  <si>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</si>
  <si>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</si>
  <si>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</si>
  <si>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</si>
  <si>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</si>
  <si>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</si>
  <si>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</si>
  <si>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</si>
  <si>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</si>
  <si>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</si>
  <si>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</si>
  <si>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</si>
  <si>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</si>
  <si>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</si>
  <si>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</si>
  <si>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</si>
  <si>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</si>
  <si>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</si>
  <si>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</si>
  <si>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</si>
  <si>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</si>
  <si>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</si>
  <si>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</si>
  <si>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</si>
  <si>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</si>
  <si>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</si>
  <si>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</si>
  <si>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</si>
  <si>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</si>
  <si>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</si>
  <si>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</si>
  <si>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</si>
  <si>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</si>
  <si>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</si>
  <si>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</si>
  <si>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</si>
  <si>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</si>
  <si>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</si>
  <si>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</si>
  <si>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</si>
  <si>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</si>
  <si>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</si>
  <si>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</si>
  <si>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</si>
  <si>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</si>
  <si>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</si>
  <si>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</si>
  <si>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</si>
  <si>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</si>
  <si>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</si>
  <si>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</si>
  <si>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</si>
  <si>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</si>
  <si>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</si>
  <si>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</si>
  <si>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</si>
  <si>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</si>
  <si>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</si>
  <si>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</si>
  <si>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</si>
  <si>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</si>
  <si>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</si>
  <si>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</si>
  <si>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</si>
  <si>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</si>
  <si>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</si>
  <si>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</si>
  <si>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</si>
  <si>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</si>
  <si>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</si>
  <si>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</si>
  <si>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</si>
  <si>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</si>
  <si>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</si>
  <si>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</si>
  <si>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</si>
  <si>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</si>
  <si>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</si>
  <si>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</si>
  <si>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</si>
  <si>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</si>
  <si>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</si>
  <si>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</si>
  <si>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</si>
  <si>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</si>
  <si>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</si>
  <si>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</si>
  <si>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</si>
  <si>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</si>
  <si>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</si>
  <si>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</si>
  <si>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</si>
  <si>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</si>
  <si>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</si>
  <si>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</si>
  <si>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</si>
  <si>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</si>
  <si>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</si>
  <si>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</si>
  <si>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</si>
  <si>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</si>
  <si>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</si>
  <si>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</si>
  <si>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</si>
  <si>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</si>
  <si>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</si>
  <si>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</si>
  <si>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</si>
  <si>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</si>
  <si>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</si>
  <si>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</si>
  <si>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</si>
  <si>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</si>
  <si>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</si>
  <si>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</si>
  <si>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</si>
  <si>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</si>
  <si>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</si>
  <si>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</si>
  <si>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</si>
  <si>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</si>
  <si>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</si>
  <si>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</si>
  <si>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</si>
  <si>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</si>
  <si>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</si>
  <si>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</si>
  <si>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</si>
  <si>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</si>
  <si>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</si>
  <si>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</si>
  <si>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</si>
  <si>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</si>
  <si>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</si>
  <si>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</si>
  <si>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</si>
  <si>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</si>
  <si>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</si>
  <si>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</si>
  <si>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</si>
  <si>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</si>
  <si>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</si>
  <si>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</si>
  <si>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</si>
  <si>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</si>
  <si>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</si>
  <si>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</si>
  <si>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</si>
  <si>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</si>
  <si>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</si>
  <si>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</si>
  <si>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</si>
  <si>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</si>
  <si>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</si>
  <si>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</si>
  <si>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</si>
  <si>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</si>
  <si>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</si>
  <si>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</si>
  <si>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</si>
  <si>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</si>
  <si>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</si>
  <si>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</si>
  <si>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</si>
  <si>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</si>
  <si>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</si>
  <si>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</si>
  <si>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</si>
  <si>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</si>
  <si>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</si>
  <si>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</si>
  <si>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</si>
  <si>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</si>
  <si>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</si>
  <si>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</si>
  <si>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</si>
  <si>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</si>
  <si>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</si>
  <si>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</si>
  <si>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</si>
  <si>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</si>
  <si>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</si>
  <si>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</si>
  <si>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</si>
  <si>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</si>
  <si>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</si>
  <si>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</si>
  <si>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</si>
  <si>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</si>
  <si>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</si>
  <si>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</si>
  <si>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</si>
  <si>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</si>
  <si>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</si>
  <si>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</si>
  <si>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</si>
  <si>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</si>
  <si>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</si>
  <si>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</si>
  <si>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</si>
  <si>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</si>
  <si>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</si>
  <si>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</si>
  <si>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</si>
  <si>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</si>
  <si>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</si>
  <si>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</si>
  <si>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</si>
  <si>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</si>
  <si>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</si>
  <si>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</si>
  <si>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</si>
  <si>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</si>
  <si>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</si>
  <si>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</si>
  <si>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</si>
  <si>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</si>
  <si>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</si>
  <si>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</si>
  <si>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</si>
  <si>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</si>
  <si>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</si>
  <si>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</si>
  <si>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</si>
  <si>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</si>
  <si>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</si>
  <si>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</si>
  <si>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</si>
  <si>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</si>
  <si>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</si>
  <si>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</si>
  <si>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</si>
  <si>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</si>
  <si>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</si>
  <si>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</si>
  <si>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</si>
  <si>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</si>
  <si>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</si>
  <si>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</si>
  <si>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</si>
  <si>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</si>
  <si>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</si>
  <si>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</si>
  <si>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</si>
  <si>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</si>
  <si>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</si>
  <si>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</si>
  <si>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</si>
  <si>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</si>
  <si>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</si>
  <si>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</si>
  <si>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</si>
  <si>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</si>
  <si>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</si>
  <si>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</si>
  <si>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</si>
  <si>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</si>
  <si>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</si>
  <si>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</si>
  <si>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</si>
  <si>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</si>
  <si>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</si>
  <si>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</si>
  <si>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</si>
  <si>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</si>
  <si>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</si>
  <si>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</si>
  <si>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</si>
  <si>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</si>
  <si>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</si>
  <si>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</si>
  <si>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</si>
  <si>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</si>
  <si>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</si>
  <si>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</si>
  <si>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</si>
  <si>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</si>
  <si>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</si>
  <si>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</si>
  <si>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</si>
  <si>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</si>
  <si>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</si>
  <si>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</si>
  <si>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</si>
  <si>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</si>
  <si>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</si>
  <si>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</si>
  <si>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</si>
  <si>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</si>
  <si>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</si>
  <si>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</si>
  <si>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</si>
  <si>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</si>
  <si>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</si>
  <si>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</si>
  <si>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</si>
  <si>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</si>
  <si>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</si>
  <si>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</si>
  <si>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</si>
  <si>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</si>
  <si>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</si>
  <si>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</si>
  <si>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</si>
  <si>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</si>
  <si>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</si>
  <si>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</si>
  <si>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</si>
  <si>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</si>
  <si>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</si>
  <si>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</si>
  <si>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</si>
  <si>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</si>
  <si>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</si>
  <si>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</si>
  <si>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</si>
  <si>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</si>
  <si>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</si>
  <si>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</si>
  <si>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</si>
  <si>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</si>
  <si>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</si>
  <si>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</si>
  <si>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</si>
  <si>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</si>
  <si>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</si>
  <si>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</si>
  <si>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</si>
  <si>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</si>
  <si>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</si>
  <si>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</si>
  <si>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</si>
  <si>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</si>
  <si>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</si>
  <si>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</si>
  <si>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</si>
  <si>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</si>
  <si>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</si>
  <si>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</si>
  <si>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</si>
  <si>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</si>
  <si>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</si>
  <si>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</si>
  <si>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</si>
  <si>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</si>
  <si>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</si>
  <si>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</si>
  <si>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</si>
  <si>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</si>
  <si>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</si>
  <si>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</si>
  <si>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</si>
  <si>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</si>
  <si>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</si>
  <si>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</si>
  <si>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</si>
  <si>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</si>
  <si>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</si>
  <si>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</si>
  <si>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</si>
  <si>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</si>
  <si>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</si>
  <si>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</si>
  <si>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</si>
  <si>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</si>
  <si>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</si>
  <si>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</si>
  <si>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</si>
  <si>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</si>
  <si>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</si>
  <si>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</si>
  <si>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</si>
  <si>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</si>
  <si>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</si>
  <si>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</si>
  <si>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</si>
  <si>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</si>
  <si>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</si>
  <si>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</si>
  <si>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</si>
  <si>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</si>
  <si>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</si>
  <si>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</si>
  <si>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</si>
  <si>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</si>
  <si>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</si>
  <si>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</si>
  <si>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</si>
  <si>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</si>
  <si>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</si>
  <si>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</si>
  <si>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</si>
  <si>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</si>
  <si>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</si>
  <si>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</si>
  <si>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</si>
  <si>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</si>
  <si>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</si>
  <si>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</si>
  <si>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</si>
  <si>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</si>
  <si>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</si>
  <si>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</si>
  <si>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</si>
  <si>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</si>
  <si>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</si>
  <si>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</si>
  <si>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</si>
  <si>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</si>
  <si>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</si>
  <si>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</si>
  <si>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</si>
  <si>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</si>
  <si>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</si>
  <si>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</si>
  <si>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</si>
  <si>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</si>
  <si>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</si>
  <si>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</si>
  <si>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</si>
  <si>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</si>
  <si>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</si>
  <si>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</si>
  <si>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</si>
  <si>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</si>
  <si>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</si>
  <si>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</si>
  <si>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</si>
  <si>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</si>
  <si>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</si>
  <si>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</si>
  <si>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</si>
  <si>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</si>
  <si>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</si>
  <si>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</si>
  <si>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</si>
  <si>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</si>
  <si>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</si>
  <si>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</si>
  <si>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</si>
  <si>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</si>
  <si>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</si>
  <si>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</si>
  <si>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</si>
  <si>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</si>
  <si>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</si>
  <si>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</si>
  <si>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</si>
  <si>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</si>
  <si>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</si>
  <si>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</si>
  <si>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</si>
  <si>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</si>
  <si>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</si>
  <si>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</si>
  <si>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</si>
  <si>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</si>
  <si>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</si>
  <si>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</si>
  <si>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</si>
  <si>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</si>
  <si>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</si>
  <si>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</si>
  <si>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</si>
  <si>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</si>
  <si>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</si>
  <si>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</si>
  <si>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</si>
  <si>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</si>
  <si>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</si>
  <si>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</si>
  <si>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</si>
  <si>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</si>
  <si>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</si>
  <si>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</si>
  <si>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</si>
  <si>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</si>
  <si>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</si>
  <si>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</si>
  <si>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</si>
  <si>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</si>
  <si>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</si>
  <si>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</si>
  <si>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</si>
  <si>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</si>
  <si>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</si>
  <si>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</si>
  <si>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</si>
  <si>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</si>
  <si>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</si>
  <si>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</si>
  <si>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</si>
  <si>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</si>
  <si>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</si>
  <si>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</si>
  <si>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</si>
  <si>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</si>
  <si>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</si>
  <si>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</si>
  <si>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</si>
  <si>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</si>
  <si>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</si>
  <si>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</si>
  <si>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</si>
  <si>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</si>
  <si>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</si>
  <si>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</si>
  <si>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</si>
  <si>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</si>
  <si>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</si>
  <si>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</si>
  <si>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</si>
  <si>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</si>
  <si>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</si>
  <si>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</si>
  <si>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</si>
  <si>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</si>
  <si>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</si>
  <si>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</si>
  <si>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</si>
  <si>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</si>
  <si>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</si>
  <si>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</si>
  <si>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</si>
  <si>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</si>
  <si>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</si>
  <si>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</si>
  <si>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</si>
  <si>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</si>
  <si>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</si>
  <si>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</si>
  <si>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</si>
  <si>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</si>
  <si>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</si>
  <si>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</si>
  <si>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</si>
  <si>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</si>
  <si>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</si>
  <si>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</si>
  <si>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</si>
  <si>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</si>
  <si>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</si>
  <si>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</si>
  <si>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</si>
  <si>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</si>
  <si>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</si>
  <si>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</si>
  <si>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</si>
  <si>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</si>
  <si>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</si>
  <si>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</si>
  <si>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</si>
  <si>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</si>
  <si>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</si>
  <si>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</si>
  <si>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</si>
  <si>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</si>
  <si>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</si>
  <si>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</si>
  <si>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</si>
  <si>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</si>
  <si>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</si>
  <si>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</si>
  <si>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</si>
  <si>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</si>
  <si>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</si>
  <si>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</si>
  <si>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</si>
  <si>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</si>
  <si>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</si>
  <si>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</si>
  <si>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</si>
  <si>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</si>
  <si>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</si>
  <si>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</si>
  <si>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</si>
  <si>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</si>
  <si>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</si>
  <si>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</si>
  <si>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</si>
  <si>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</si>
  <si>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</si>
  <si>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</si>
  <si>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</si>
  <si>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</si>
  <si>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</si>
  <si>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</si>
  <si>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</si>
  <si>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</si>
  <si>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</si>
  <si>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</si>
  <si>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</si>
  <si>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</si>
  <si>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</si>
  <si>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</si>
  <si>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</si>
  <si>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</si>
  <si>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</si>
  <si>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</si>
  <si>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</si>
  <si>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</si>
  <si>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</si>
  <si>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</si>
  <si>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</si>
  <si>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</si>
  <si>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</si>
  <si>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</si>
  <si>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</si>
  <si>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</si>
  <si>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</si>
  <si>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</si>
  <si>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</si>
  <si>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</si>
  <si>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</si>
  <si>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</si>
  <si>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</si>
  <si>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</si>
  <si>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</si>
  <si>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</si>
  <si>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</si>
  <si>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</si>
  <si>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</si>
  <si>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</si>
  <si>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</si>
  <si>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</si>
  <si>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</si>
  <si>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</si>
  <si>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</si>
  <si>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</si>
  <si>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</si>
  <si>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</si>
  <si>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</si>
  <si>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</si>
  <si>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</si>
  <si>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</si>
  <si>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</si>
  <si>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</si>
  <si>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</si>
  <si>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</si>
  <si>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</si>
  <si>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</si>
  <si>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</si>
  <si>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</si>
  <si>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</si>
  <si>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</si>
  <si>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</si>
  <si>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</si>
  <si>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</si>
  <si>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</si>
  <si>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</si>
  <si>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</si>
  <si>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</si>
  <si>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</si>
  <si>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</si>
  <si>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</si>
  <si>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</si>
  <si>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</si>
  <si>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</si>
  <si>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</si>
  <si>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</si>
  <si>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</si>
  <si>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</si>
  <si>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</si>
  <si>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</si>
  <si>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</si>
  <si>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</si>
  <si>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</si>
  <si>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</si>
  <si>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</si>
  <si>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</si>
  <si>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</si>
  <si>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</si>
  <si>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</si>
  <si>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</si>
  <si>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</si>
  <si>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</si>
  <si>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</si>
  <si>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</si>
  <si>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</si>
  <si>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</si>
  <si>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</si>
  <si>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</si>
  <si>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</si>
  <si>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</si>
  <si>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</si>
  <si>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</si>
  <si>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</si>
  <si>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</si>
  <si>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</si>
  <si>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</si>
  <si>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</si>
  <si>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</si>
  <si>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</si>
  <si>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</si>
  <si>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</si>
  <si>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</si>
  <si>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</si>
  <si>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</si>
  <si>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</si>
  <si>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</si>
  <si>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</si>
  <si>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</si>
  <si>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</si>
  <si>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</si>
  <si>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</si>
  <si>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</si>
  <si>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</si>
  <si>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</si>
  <si>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</si>
  <si>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</si>
  <si>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</si>
  <si>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</si>
  <si>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</si>
  <si>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</si>
  <si>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</si>
  <si>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</si>
  <si>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</si>
  <si>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</si>
  <si>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</si>
  <si>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</si>
  <si>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</si>
  <si>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</si>
  <si>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</si>
  <si>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</si>
  <si>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</si>
  <si>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</si>
  <si>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</si>
  <si>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</si>
  <si>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</si>
  <si>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</si>
  <si>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</si>
  <si>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</si>
  <si>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</si>
  <si>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</si>
  <si>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</si>
  <si>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</si>
  <si>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</si>
  <si>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</si>
  <si>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</si>
  <si>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</si>
  <si>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</si>
  <si>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</si>
  <si>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</si>
  <si>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</si>
  <si>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</si>
  <si>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</si>
  <si>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</si>
  <si>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</si>
  <si>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</si>
  <si>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</si>
  <si>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</si>
  <si>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</si>
  <si>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</si>
  <si>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</si>
  <si>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</si>
  <si>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</si>
  <si>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</si>
  <si>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</si>
  <si>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</si>
  <si>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</si>
  <si>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</si>
  <si>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</si>
  <si>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</si>
  <si>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</si>
  <si>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</si>
  <si>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</si>
  <si>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</si>
  <si>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</si>
  <si>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</si>
  <si>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</si>
  <si>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</si>
  <si>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</si>
  <si>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</si>
  <si>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</si>
  <si>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</si>
  <si>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</si>
  <si>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</si>
  <si>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</si>
  <si>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</si>
  <si>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</si>
  <si>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</si>
  <si>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</si>
  <si>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</si>
  <si>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</si>
  <si>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</si>
  <si>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</si>
  <si>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</si>
  <si>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</si>
  <si>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</si>
  <si>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</si>
  <si>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</si>
  <si>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</si>
  <si>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</si>
  <si>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</si>
  <si>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</si>
  <si>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</si>
  <si>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</si>
  <si>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</si>
  <si>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</si>
  <si>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</si>
  <si>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</si>
  <si>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</si>
  <si>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</si>
  <si>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</si>
  <si>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</si>
  <si>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</si>
  <si>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</si>
  <si>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</si>
  <si>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</si>
  <si>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</si>
  <si>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</si>
  <si>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</si>
  <si>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</si>
  <si>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</si>
  <si>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</si>
  <si>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</si>
  <si>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</si>
  <si>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</si>
  <si>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</si>
  <si>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</si>
  <si>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</si>
  <si>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</si>
  <si>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</si>
  <si>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</si>
  <si>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</si>
  <si>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</si>
  <si>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</si>
  <si>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</si>
  <si>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</si>
  <si>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</si>
  <si>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</si>
  <si>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</si>
  <si>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</si>
  <si>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</si>
  <si>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</si>
  <si>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</si>
  <si>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</si>
  <si>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</si>
  <si>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</si>
  <si>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</si>
  <si>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</si>
  <si>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</si>
  <si>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</si>
  <si>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</si>
  <si>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</si>
  <si>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</si>
  <si>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</si>
  <si>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</si>
  <si>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</si>
  <si>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</si>
  <si>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</si>
  <si>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</si>
  <si>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</si>
  <si>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</si>
  <si>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</si>
  <si>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</si>
  <si>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</si>
  <si>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</si>
  <si>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</si>
  <si>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</si>
  <si>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</si>
  <si>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</si>
  <si>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</si>
  <si>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</si>
  <si>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</si>
  <si>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</si>
  <si>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</si>
  <si>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</si>
  <si>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</si>
  <si>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</si>
  <si>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</si>
  <si>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</si>
  <si>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</si>
  <si>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</si>
  <si>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</si>
  <si>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</si>
  <si>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</si>
  <si>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</si>
  <si>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</si>
  <si>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</si>
  <si>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</si>
  <si>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</si>
  <si>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</si>
  <si>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</si>
  <si>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</si>
  <si>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</si>
  <si>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</si>
  <si>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</si>
  <si>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</si>
  <si>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</si>
  <si>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</si>
  <si>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</si>
  <si>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</si>
  <si>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</si>
  <si>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</si>
  <si>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</si>
  <si>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</si>
  <si>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</si>
  <si>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</si>
  <si>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</si>
  <si>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</si>
  <si>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</si>
  <si>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</si>
  <si>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</si>
  <si>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</si>
  <si>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</si>
  <si>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</si>
  <si>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</si>
  <si>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</si>
  <si>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</si>
  <si>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</si>
  <si>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</si>
  <si>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</si>
  <si>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</si>
  <si>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</si>
  <si>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</si>
  <si>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</si>
  <si>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</si>
  <si>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</si>
  <si>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</si>
  <si>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</si>
  <si>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</si>
  <si>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</si>
  <si>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</si>
  <si>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</si>
  <si>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</si>
  <si>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</si>
  <si>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</si>
  <si>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</si>
  <si>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</si>
  <si>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</si>
  <si>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</si>
  <si>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</si>
  <si>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</si>
  <si>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</si>
  <si>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</si>
  <si>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</si>
  <si>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</si>
  <si>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</si>
  <si>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</si>
  <si>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</si>
  <si>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</si>
  <si>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</si>
  <si>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</si>
  <si>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</si>
  <si>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</si>
  <si>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</si>
  <si>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</si>
  <si>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</si>
  <si>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</si>
  <si>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</si>
  <si>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</si>
  <si>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</si>
  <si>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</si>
  <si>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</si>
  <si>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</si>
  <si>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</si>
  <si>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</si>
  <si>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</si>
  <si>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</si>
  <si>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</si>
  <si>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</si>
  <si>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</si>
  <si>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</si>
  <si>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</si>
  <si>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</si>
  <si>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</si>
  <si>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</si>
  <si>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</si>
  <si>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</si>
  <si>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</si>
  <si>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</si>
  <si>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</si>
  <si>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</si>
  <si>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</si>
  <si>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</si>
  <si>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</si>
  <si>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</si>
  <si>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</si>
  <si>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</si>
  <si>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</si>
  <si>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</si>
  <si>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</si>
  <si>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</si>
  <si>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</si>
  <si>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</si>
  <si>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</si>
  <si>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</si>
  <si>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</si>
  <si>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</si>
  <si>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</si>
  <si>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</si>
  <si>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</si>
  <si>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</si>
  <si>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</si>
  <si>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</si>
  <si>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</si>
  <si>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</si>
  <si>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</si>
  <si>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</si>
  <si>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</si>
  <si>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</si>
  <si>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</si>
  <si>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</si>
  <si>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</si>
  <si>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</si>
  <si>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</si>
  <si>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</si>
  <si>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</si>
  <si>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</si>
  <si>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</si>
  <si>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</si>
  <si>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</si>
  <si>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</si>
  <si>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</si>
  <si>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</si>
  <si>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</si>
  <si>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</si>
  <si>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</si>
  <si>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</si>
  <si>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</si>
  <si>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</si>
  <si>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</si>
  <si>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</si>
  <si>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</si>
  <si>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</si>
  <si>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</si>
  <si>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</si>
  <si>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</si>
  <si>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</si>
  <si>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</si>
  <si>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</si>
  <si>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</si>
  <si>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</si>
  <si>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</si>
  <si>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</si>
  <si>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</si>
  <si>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</si>
  <si>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</si>
  <si>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</si>
  <si>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</si>
  <si>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</si>
  <si>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</si>
  <si>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</si>
  <si>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</si>
  <si>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</si>
  <si>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</si>
  <si>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</si>
  <si>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</si>
  <si>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</si>
  <si>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</si>
  <si>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</si>
  <si>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</si>
  <si>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</si>
  <si>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</si>
  <si>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</si>
  <si>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</si>
  <si>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</si>
  <si>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</si>
  <si>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</si>
  <si>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</si>
  <si>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</si>
  <si>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</si>
  <si>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</si>
  <si>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</si>
  <si>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</si>
  <si>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</si>
  <si>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</si>
  <si>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</si>
  <si>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</si>
  <si>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</si>
  <si>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</si>
  <si>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</si>
  <si>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</si>
  <si>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</si>
  <si>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</si>
  <si>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</si>
  <si>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</si>
  <si>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</si>
  <si>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</si>
  <si>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</si>
  <si>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</si>
  <si>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</si>
  <si>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</si>
  <si>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</si>
  <si>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</si>
  <si>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</si>
  <si>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</si>
  <si>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</si>
  <si>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</si>
  <si>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</si>
  <si>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</si>
  <si>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</si>
  <si>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</si>
  <si>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</si>
  <si>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</si>
  <si>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</si>
  <si>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</si>
  <si>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</si>
  <si>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</si>
  <si>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</si>
  <si>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</si>
  <si>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</si>
  <si>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</si>
  <si>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</si>
  <si>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</si>
  <si>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</si>
  <si>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</si>
  <si>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</si>
  <si>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</si>
  <si>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</si>
  <si>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</si>
  <si>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</si>
  <si>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</si>
  <si>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</si>
  <si>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</si>
  <si>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</si>
  <si>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</si>
  <si>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</si>
  <si>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</si>
  <si>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</si>
  <si>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</si>
  <si>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</si>
  <si>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</si>
  <si>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</si>
  <si>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</si>
  <si>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</si>
  <si>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</si>
  <si>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</si>
  <si>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</si>
  <si>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</si>
  <si>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</si>
  <si>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</si>
  <si>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</si>
  <si>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</si>
  <si>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</si>
  <si>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</si>
  <si>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</si>
  <si>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</si>
  <si>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</si>
  <si>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</si>
  <si>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</si>
  <si>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</si>
  <si>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</si>
  <si>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</si>
  <si>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</si>
  <si>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</si>
  <si>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</si>
  <si>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</si>
  <si>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</si>
  <si>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</si>
  <si>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</si>
  <si>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</si>
  <si>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</si>
  <si>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</si>
  <si>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</si>
  <si>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</si>
  <si>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</si>
  <si>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</si>
  <si>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</si>
  <si>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</si>
  <si>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</si>
  <si>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</si>
  <si>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</si>
  <si>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</si>
  <si>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</si>
  <si>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</si>
  <si>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</si>
  <si>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</si>
  <si>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</si>
  <si>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</si>
  <si>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</si>
  <si>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</si>
  <si>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</si>
  <si>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</si>
  <si>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</si>
  <si>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</si>
  <si>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</si>
  <si>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</si>
  <si>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</si>
  <si>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</si>
  <si>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</si>
  <si>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</si>
  <si>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</si>
  <si>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</si>
  <si>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</si>
  <si>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</si>
  <si>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</si>
  <si>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</si>
  <si>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</si>
  <si>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</si>
  <si>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</si>
  <si>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</si>
  <si>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</si>
  <si>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</si>
  <si>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</si>
  <si>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</si>
  <si>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</si>
  <si>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</si>
  <si>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</si>
  <si>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</si>
  <si>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</si>
  <si>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</si>
  <si>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</si>
  <si>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</si>
  <si>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</si>
  <si>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</si>
  <si>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</si>
  <si>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</si>
  <si>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</si>
  <si>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</si>
  <si>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</si>
  <si>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</si>
  <si>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</si>
  <si>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</si>
  <si>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</si>
  <si>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</si>
  <si>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</si>
  <si>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</si>
  <si>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</si>
  <si>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</si>
  <si>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</si>
  <si>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</si>
  <si>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</si>
  <si>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</si>
  <si>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</si>
  <si>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</si>
  <si>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</si>
  <si>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</si>
  <si>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</si>
  <si>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</si>
  <si>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</si>
  <si>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</si>
  <si>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</si>
  <si>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</si>
  <si>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</si>
  <si>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</si>
  <si>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</si>
  <si>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</si>
  <si>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</si>
  <si>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</si>
  <si>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</si>
  <si>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</si>
  <si>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</si>
  <si>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</si>
  <si>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</si>
  <si>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</si>
  <si>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</si>
  <si>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</si>
  <si>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</si>
  <si>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</si>
  <si>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</si>
  <si>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</si>
  <si>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</si>
  <si>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</si>
  <si>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</si>
  <si>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</si>
  <si>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</si>
  <si>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</si>
  <si>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</si>
  <si>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</si>
  <si>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</si>
  <si>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</si>
  <si>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</si>
  <si>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</si>
  <si>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</si>
  <si>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</si>
  <si>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</si>
  <si>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</si>
  <si>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</si>
  <si>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</si>
  <si>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</si>
  <si>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</si>
  <si>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</si>
  <si>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</si>
  <si>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</si>
  <si>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</si>
  <si>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</si>
  <si>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</si>
  <si>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</si>
  <si>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</si>
  <si>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</si>
  <si>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</si>
  <si>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</si>
  <si>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</si>
  <si>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</si>
  <si>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</si>
  <si>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</si>
  <si>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</si>
  <si>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</si>
  <si>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</si>
  <si>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</si>
  <si>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</si>
  <si>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</si>
  <si>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</si>
  <si>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</si>
  <si>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</si>
  <si>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</si>
  <si>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</si>
  <si>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</si>
  <si>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</si>
  <si>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</si>
  <si>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</si>
  <si>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</si>
  <si>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</si>
  <si>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</si>
  <si>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</si>
  <si>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</si>
  <si>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</si>
  <si>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</si>
  <si>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</si>
  <si>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</si>
  <si>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</si>
  <si>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</si>
  <si>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</si>
  <si>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</si>
  <si>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</si>
  <si>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</si>
  <si>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</si>
  <si>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</si>
  <si>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</si>
  <si>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</si>
  <si>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</si>
  <si>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</si>
  <si>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</si>
  <si>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</si>
  <si>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</si>
  <si>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</si>
  <si>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</si>
  <si>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</si>
  <si>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</si>
  <si>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</si>
  <si>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</si>
  <si>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</si>
  <si>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</si>
  <si>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</si>
  <si>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</si>
  <si>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</si>
  <si>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</si>
  <si>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</si>
  <si>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</si>
  <si>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</si>
  <si>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</si>
  <si>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</si>
  <si>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</si>
  <si>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</si>
  <si>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</si>
  <si>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</si>
  <si>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</si>
  <si>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</si>
  <si>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</si>
  <si>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</si>
  <si>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</si>
  <si>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</si>
  <si>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</si>
  <si>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</si>
  <si>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</si>
  <si>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</si>
  <si>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</si>
  <si>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</si>
  <si>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</si>
  <si>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</si>
  <si>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</si>
  <si>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</si>
  <si>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</si>
  <si>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</si>
  <si>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</si>
  <si>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</si>
  <si>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</si>
  <si>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</si>
  <si>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</si>
  <si>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</si>
  <si>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</si>
  <si>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</si>
  <si>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</si>
  <si>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</si>
  <si>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</si>
  <si>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</si>
  <si>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</si>
  <si>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</si>
  <si>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</si>
  <si>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</si>
  <si>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</si>
  <si>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</si>
  <si>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</si>
  <si>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</si>
  <si>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</si>
  <si>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</si>
  <si>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</si>
  <si>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</si>
  <si>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</si>
  <si>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</si>
  <si>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</si>
  <si>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</si>
  <si>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</si>
  <si>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</si>
  <si>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</si>
  <si>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</si>
  <si>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</si>
  <si>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</si>
  <si>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</si>
  <si>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</si>
  <si>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</si>
  <si>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</si>
  <si>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</si>
  <si>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</si>
  <si>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</si>
  <si>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</si>
  <si>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</si>
  <si>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</si>
  <si>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</si>
  <si>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</si>
  <si>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</si>
  <si>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</si>
  <si>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</si>
  <si>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</si>
  <si>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</si>
  <si>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</si>
  <si>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</si>
  <si>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</si>
  <si>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</si>
  <si>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</si>
  <si>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</si>
  <si>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</si>
  <si>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</si>
  <si>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</si>
  <si>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</si>
  <si>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</si>
  <si>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</si>
  <si>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</si>
  <si>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</si>
  <si>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</si>
  <si>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</si>
  <si>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</si>
  <si>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</si>
  <si>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</si>
  <si>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</si>
  <si>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</si>
  <si>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</si>
  <si>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</si>
  <si>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</si>
  <si>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</si>
  <si>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</si>
  <si>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</si>
  <si>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</si>
  <si>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</si>
  <si>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</si>
  <si>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</si>
  <si>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</si>
  <si>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</si>
  <si>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</si>
  <si>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</si>
  <si>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</si>
  <si>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</si>
  <si>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</si>
  <si>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</si>
  <si>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</si>
  <si>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</si>
  <si>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</si>
  <si>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</si>
  <si>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</si>
  <si>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</si>
  <si>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</si>
  <si>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</si>
  <si>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</si>
  <si>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</si>
  <si>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</si>
  <si>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</si>
  <si>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</si>
  <si>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</si>
  <si>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</si>
  <si>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</si>
  <si>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</si>
  <si>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</si>
  <si>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</si>
  <si>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</si>
  <si>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</si>
  <si>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</si>
  <si>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</si>
  <si>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</si>
  <si>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</si>
  <si>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</si>
  <si>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</si>
  <si>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</si>
  <si>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</si>
  <si>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</si>
  <si>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</si>
  <si>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</si>
  <si>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</si>
  <si>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</si>
  <si>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</si>
  <si>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</si>
  <si>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</si>
  <si>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</si>
  <si>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</si>
  <si>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</si>
  <si>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</si>
  <si>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</si>
  <si>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</si>
  <si>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</si>
  <si>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</si>
  <si>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</si>
  <si>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</si>
  <si>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</si>
  <si>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</si>
  <si>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</si>
  <si>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</si>
  <si>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</si>
  <si>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</si>
  <si>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</si>
  <si>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</si>
  <si>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</si>
  <si>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</si>
  <si>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</si>
  <si>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</si>
  <si>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</si>
  <si>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</si>
  <si>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</si>
  <si>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</si>
  <si>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</si>
  <si>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</si>
  <si>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</si>
  <si>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</si>
  <si>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</si>
  <si>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</si>
  <si>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</si>
  <si>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</si>
  <si>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</si>
  <si>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</si>
  <si>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</si>
  <si>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</si>
  <si>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</si>
  <si>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</si>
  <si>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</si>
  <si>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</si>
  <si>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</si>
  <si>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</si>
  <si>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</si>
  <si>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</si>
  <si>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</si>
  <si>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</si>
  <si>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</si>
  <si>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</si>
  <si>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</si>
  <si>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</si>
  <si>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</si>
  <si>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</si>
  <si>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</si>
  <si>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</si>
  <si>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</si>
  <si>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</si>
  <si>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</si>
  <si>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</si>
  <si>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</si>
  <si>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</si>
  <si>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</si>
  <si>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</si>
  <si>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</si>
  <si>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</si>
  <si>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</si>
  <si>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</si>
  <si>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</si>
  <si>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</si>
  <si>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</si>
  <si>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</si>
  <si>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</si>
  <si>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</si>
  <si>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</si>
  <si>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</si>
  <si>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</si>
  <si>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</si>
  <si>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</si>
  <si>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</si>
  <si>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</si>
  <si>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</si>
  <si>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</si>
  <si>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</si>
  <si>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</si>
  <si>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</si>
  <si>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</si>
  <si>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</si>
  <si>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</si>
  <si>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</si>
  <si>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</si>
  <si>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</si>
  <si>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</si>
  <si>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</si>
  <si>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</si>
  <si>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</si>
  <si>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</si>
  <si>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</si>
  <si>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</si>
  <si>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</si>
  <si>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</si>
  <si>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</si>
  <si>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</si>
  <si>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</si>
  <si>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</si>
  <si>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</si>
  <si>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</si>
  <si>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</si>
  <si>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</si>
  <si>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</si>
  <si>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</si>
  <si>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</si>
  <si>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</si>
  <si>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</si>
  <si>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</si>
  <si>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</si>
  <si>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</si>
  <si>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</si>
  <si>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</si>
  <si>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</si>
  <si>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</si>
  <si>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</si>
  <si>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</si>
  <si>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</si>
  <si>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</si>
  <si>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</si>
  <si>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</si>
  <si>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</si>
  <si>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</si>
  <si>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</si>
  <si>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</si>
  <si>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</si>
  <si>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</si>
  <si>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</si>
  <si>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</si>
  <si>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</si>
  <si>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</si>
  <si>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</si>
  <si>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</si>
  <si>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</si>
  <si>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</si>
  <si>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</si>
  <si>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</si>
  <si>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</si>
  <si>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</si>
  <si>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</si>
  <si>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</si>
  <si>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</si>
  <si>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</si>
  <si>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</si>
  <si>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</si>
  <si>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</si>
  <si>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</si>
  <si>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</si>
  <si>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</si>
  <si>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</si>
  <si>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</si>
  <si>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</si>
  <si>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</si>
  <si>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</si>
  <si>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</si>
  <si>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</si>
  <si>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</si>
  <si>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</si>
  <si>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</si>
  <si>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</si>
  <si>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</si>
  <si>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</si>
  <si>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</si>
  <si>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</si>
  <si>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</si>
  <si>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</si>
  <si>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</si>
  <si>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</si>
  <si>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</si>
  <si>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</si>
  <si>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</si>
  <si>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</si>
  <si>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</si>
  <si>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</si>
  <si>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</si>
  <si>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</si>
  <si>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</si>
  <si>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</si>
  <si>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</si>
  <si>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</si>
  <si>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</si>
  <si>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</si>
  <si>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</si>
  <si>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</si>
  <si>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</si>
  <si>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</si>
  <si>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</si>
  <si>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</si>
  <si>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</si>
  <si>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</si>
  <si>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</si>
  <si>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</si>
  <si>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</si>
  <si>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</si>
  <si>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</si>
  <si>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</si>
  <si>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</si>
  <si>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</si>
  <si>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</si>
  <si>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</si>
  <si>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</si>
  <si>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</si>
  <si>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</si>
  <si>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</si>
  <si>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</si>
  <si>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</si>
  <si>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</si>
  <si>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</si>
  <si>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</si>
  <si>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</si>
  <si>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</si>
  <si>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</si>
  <si>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</si>
  <si>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</si>
  <si>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</si>
  <si>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</si>
  <si>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</si>
  <si>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</si>
  <si>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</si>
  <si>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</si>
  <si>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</si>
  <si>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</si>
  <si>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</si>
  <si>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</si>
  <si>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</si>
  <si>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</si>
  <si>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</si>
  <si>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</si>
  <si>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</si>
  <si>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</si>
  <si>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</si>
  <si>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</si>
  <si>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</si>
  <si>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</si>
  <si>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</si>
  <si>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</si>
  <si>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</si>
  <si>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</si>
  <si>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</si>
  <si>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</si>
  <si>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</si>
  <si>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</si>
  <si>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</si>
  <si>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</si>
  <si>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</si>
  <si>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</si>
  <si>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</si>
  <si>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</si>
  <si>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</si>
  <si>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</si>
  <si>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</si>
  <si>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</si>
  <si>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</si>
  <si>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</si>
  <si>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</si>
  <si>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</si>
  <si>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</si>
  <si>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</si>
  <si>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</si>
  <si>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</si>
  <si>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</si>
  <si>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</si>
  <si>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</si>
  <si>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</si>
  <si>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</si>
  <si>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</si>
  <si>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</si>
  <si>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</si>
  <si>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</si>
  <si>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</si>
  <si>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</si>
  <si>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</si>
  <si>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</si>
  <si>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</si>
  <si>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</si>
  <si>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</si>
  <si>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</si>
  <si>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</si>
  <si>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</si>
  <si>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</si>
  <si>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</si>
  <si>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</si>
  <si>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</si>
  <si>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</si>
  <si>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</si>
  <si>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</si>
  <si>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</si>
  <si>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</si>
  <si>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</si>
  <si>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</si>
  <si>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</si>
  <si>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</si>
  <si>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</si>
  <si>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</si>
  <si>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</si>
  <si>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</si>
  <si>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</si>
  <si>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</si>
  <si>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</si>
  <si>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</si>
  <si>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</si>
  <si>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</si>
  <si>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</si>
  <si>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</si>
  <si>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</si>
  <si>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</si>
  <si>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</si>
  <si>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</si>
  <si>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</si>
  <si>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</si>
  <si>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</si>
  <si>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</si>
  <si>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</si>
  <si>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</si>
  <si>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</si>
  <si>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</si>
  <si>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</si>
  <si>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</si>
  <si>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</si>
  <si>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</si>
  <si>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</si>
  <si>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</si>
  <si>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</si>
  <si>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</si>
  <si>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</si>
  <si>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</si>
  <si>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</si>
  <si>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</si>
  <si>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</si>
  <si>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</si>
  <si>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</si>
  <si>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</si>
  <si>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</si>
  <si>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</si>
  <si>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</si>
  <si>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</si>
  <si>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</si>
  <si>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</si>
  <si>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</si>
  <si>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</si>
  <si>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</si>
  <si>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</si>
  <si>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</si>
  <si>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</si>
  <si>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</si>
  <si>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</si>
  <si>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</si>
  <si>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</si>
  <si>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</si>
  <si>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</si>
  <si>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</si>
  <si>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</si>
  <si>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</si>
  <si>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</si>
  <si>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</si>
  <si>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</si>
  <si>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</si>
  <si>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</si>
  <si>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</si>
  <si>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</si>
  <si>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</si>
  <si>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</si>
  <si>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</si>
  <si>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</si>
  <si>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</si>
  <si>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</si>
  <si>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</si>
  <si>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</si>
  <si>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</si>
  <si>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</si>
  <si>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</si>
  <si>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</si>
  <si>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</si>
  <si>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</si>
  <si>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</si>
  <si>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</si>
  <si>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</si>
  <si>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</si>
  <si>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</si>
  <si>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</si>
  <si>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</si>
  <si>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</si>
  <si>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</si>
  <si>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</si>
  <si>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</si>
  <si>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</si>
  <si>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</si>
  <si>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</si>
  <si>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</si>
  <si>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</si>
  <si>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</si>
  <si>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</si>
  <si>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</si>
  <si>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</si>
  <si>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</si>
  <si>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</si>
  <si>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</si>
  <si>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</si>
  <si>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</si>
  <si>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</si>
  <si>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</si>
  <si>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</si>
  <si>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</si>
  <si>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</si>
  <si>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</si>
  <si>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</si>
  <si>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</si>
  <si>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</si>
  <si>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</si>
  <si>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</si>
  <si>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</si>
  <si>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</si>
  <si>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</si>
  <si>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</si>
  <si>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</si>
  <si>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</si>
  <si>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</si>
  <si>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</si>
  <si>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</si>
  <si>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</si>
  <si>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</si>
  <si>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</si>
  <si>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</si>
  <si>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</si>
  <si>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</si>
  <si>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</si>
  <si>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</si>
  <si>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</si>
  <si>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</si>
  <si>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</si>
  <si>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</si>
  <si>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</si>
  <si>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</si>
  <si>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</si>
  <si>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</si>
  <si>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</si>
  <si>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</si>
  <si>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</si>
  <si>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</si>
  <si>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</si>
  <si>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</si>
  <si>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</si>
  <si>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</si>
  <si>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</si>
  <si>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</si>
  <si>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</si>
  <si>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</si>
  <si>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</si>
  <si>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</si>
  <si>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</si>
  <si>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</si>
  <si>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</si>
  <si>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</si>
  <si>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</si>
  <si>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</si>
  <si>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</si>
  <si>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</si>
  <si>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</si>
  <si>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</si>
  <si>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</si>
  <si>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</si>
  <si>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</si>
  <si>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</si>
  <si>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</si>
  <si>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</si>
  <si>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</si>
  <si>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</si>
  <si>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</si>
  <si>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</si>
  <si>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</si>
  <si>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</si>
  <si>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</si>
  <si>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</si>
  <si>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</si>
  <si>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</si>
  <si>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</si>
  <si>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</si>
  <si>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</si>
  <si>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</si>
  <si>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</si>
  <si>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</si>
  <si>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</si>
  <si>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</si>
  <si>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</si>
  <si>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</si>
  <si>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</si>
  <si>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</si>
  <si>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</si>
  <si>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</si>
  <si>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</si>
  <si>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</si>
  <si>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</si>
  <si>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</si>
  <si>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</si>
  <si>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</si>
  <si>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</si>
  <si>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</si>
  <si>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</si>
  <si>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</si>
  <si>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</si>
  <si>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</si>
  <si>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</si>
  <si>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</si>
  <si>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</si>
  <si>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</si>
  <si>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</si>
  <si>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</si>
  <si>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</si>
  <si>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</si>
  <si>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</si>
  <si>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</si>
  <si>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</si>
  <si>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</si>
  <si>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</si>
  <si>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</si>
  <si>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</si>
  <si>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</si>
  <si>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</si>
  <si>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</si>
  <si>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</si>
  <si>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</si>
  <si>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</si>
  <si>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</si>
  <si>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</si>
  <si>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</si>
  <si>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</si>
  <si>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</si>
  <si>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</si>
  <si>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</si>
  <si>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</si>
  <si>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</si>
  <si>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</si>
  <si>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</si>
  <si>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</si>
  <si>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</si>
  <si>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</si>
  <si>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</si>
  <si>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</si>
  <si>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</si>
  <si>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</si>
  <si>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</si>
  <si>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</si>
  <si>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</si>
  <si>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</si>
  <si>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</si>
  <si>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</si>
  <si>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</si>
  <si>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</si>
  <si>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</si>
  <si>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</si>
  <si>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</si>
  <si>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</si>
  <si>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</si>
  <si>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</si>
  <si>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</si>
  <si>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</si>
  <si>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</si>
  <si>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</si>
  <si>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</si>
  <si>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</si>
  <si>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</si>
  <si>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</si>
  <si>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</si>
  <si>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</si>
  <si>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</si>
  <si>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</si>
  <si>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</si>
  <si>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</si>
  <si>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</si>
  <si>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</si>
  <si>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</si>
  <si>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</si>
  <si>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</si>
  <si>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</si>
  <si>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</si>
  <si>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</si>
  <si>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</si>
  <si>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</si>
  <si>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</si>
  <si>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</si>
  <si>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</si>
  <si>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</si>
  <si>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</si>
  <si>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</si>
  <si>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</si>
  <si>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</si>
  <si>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</si>
  <si>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</si>
  <si>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</si>
  <si>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</si>
  <si>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</si>
  <si>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</si>
  <si>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</si>
  <si>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</si>
  <si>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</si>
  <si>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</si>
  <si>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</si>
  <si>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</si>
  <si>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</si>
  <si>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</si>
  <si>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</si>
  <si>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</si>
  <si>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</si>
  <si>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</si>
  <si>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</si>
  <si>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</si>
  <si>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</si>
  <si>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</si>
  <si>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</si>
  <si>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</si>
  <si>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</si>
  <si>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</si>
  <si>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</si>
  <si>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</si>
  <si>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</si>
  <si>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</si>
  <si>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</si>
  <si>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</si>
  <si>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</si>
  <si>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</si>
  <si>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</si>
  <si>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</si>
  <si>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</si>
  <si>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</si>
  <si>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</si>
  <si>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</si>
  <si>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</si>
  <si>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</si>
  <si>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</si>
  <si>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</si>
  <si>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</si>
  <si>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</si>
  <si>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</si>
  <si>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</si>
  <si>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</si>
  <si>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</si>
  <si>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</si>
  <si>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</si>
  <si>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</si>
  <si>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</si>
  <si>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</si>
  <si>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</si>
  <si>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</si>
  <si>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</si>
  <si>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</si>
  <si>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</si>
  <si>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</si>
  <si>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</si>
  <si>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</si>
  <si>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</si>
  <si>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</si>
  <si>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</si>
  <si>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</si>
  <si>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</si>
  <si>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</si>
  <si>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</si>
  <si>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</si>
  <si>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</si>
  <si>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</si>
  <si>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</si>
  <si>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</si>
  <si>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</si>
  <si>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</si>
  <si>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</si>
  <si>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</si>
  <si>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</si>
  <si>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</si>
  <si>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</si>
  <si>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</si>
  <si>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</si>
  <si>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</si>
  <si>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</si>
  <si>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</si>
  <si>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</si>
  <si>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</si>
  <si>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</si>
  <si>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</si>
  <si>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</si>
  <si>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</si>
  <si>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</si>
  <si>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</si>
  <si>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</si>
  <si>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</si>
  <si>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</si>
  <si>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</si>
  <si>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</si>
  <si>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</si>
  <si>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</si>
  <si>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</si>
  <si>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</si>
  <si>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</si>
  <si>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</si>
  <si>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</si>
  <si>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</si>
  <si>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</si>
  <si>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</si>
  <si>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</si>
  <si>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</si>
  <si>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</si>
  <si>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</si>
  <si>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</si>
  <si>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</si>
  <si>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</si>
  <si>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</si>
  <si>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</si>
  <si>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</si>
  <si>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</si>
  <si>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</si>
  <si>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</si>
  <si>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</si>
  <si>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</si>
  <si>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</si>
  <si>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</si>
  <si>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</si>
  <si>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</si>
  <si>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</si>
  <si>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</si>
  <si>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</si>
  <si>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</si>
  <si>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</si>
  <si>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</si>
  <si>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</si>
  <si>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</si>
  <si>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</si>
  <si>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</si>
  <si>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</si>
  <si>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</si>
  <si>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</si>
  <si>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</si>
  <si>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</si>
  <si>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</si>
  <si>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</si>
  <si>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</si>
  <si>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</si>
  <si>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</si>
  <si>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</si>
  <si>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</si>
  <si>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</si>
  <si>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</si>
  <si>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</si>
  <si>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</si>
  <si>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</si>
  <si>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</si>
  <si>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</si>
  <si>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</si>
  <si>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</si>
  <si>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</si>
  <si>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</si>
  <si>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</si>
  <si>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</si>
  <si>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</si>
  <si>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</si>
  <si>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</si>
  <si>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</si>
  <si>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</si>
  <si>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</si>
  <si>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</si>
  <si>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</si>
  <si>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</si>
  <si>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</si>
  <si>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</si>
  <si>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</si>
  <si>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</si>
  <si>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</si>
  <si>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</si>
  <si>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</si>
  <si>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</si>
  <si>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</si>
  <si>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</si>
  <si>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</si>
  <si>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</si>
  <si>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</si>
  <si>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</si>
  <si>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</si>
  <si>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</si>
  <si>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</si>
  <si>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</si>
  <si>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</si>
  <si>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</si>
  <si>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</si>
  <si>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</si>
  <si>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</si>
  <si>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</si>
  <si>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</si>
  <si>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</si>
  <si>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</si>
  <si>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</si>
  <si>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</si>
  <si>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</si>
  <si>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</si>
  <si>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</si>
  <si>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</si>
  <si>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</si>
  <si>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</si>
  <si>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</si>
  <si>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</si>
  <si>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</si>
  <si>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</si>
  <si>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</si>
  <si>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</si>
  <si>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</si>
  <si>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</si>
  <si>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</si>
  <si>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</si>
  <si>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</si>
  <si>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</si>
  <si>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</si>
  <si>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</si>
  <si>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</si>
  <si>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</si>
  <si>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</si>
  <si>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</si>
  <si>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</si>
  <si>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</si>
  <si>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</si>
  <si>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</si>
  <si>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</si>
  <si>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</si>
  <si>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</si>
  <si>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</si>
  <si>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</si>
  <si>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</si>
  <si>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</si>
  <si>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</si>
  <si>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</si>
  <si>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</si>
  <si>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</si>
  <si>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</si>
  <si>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</si>
  <si>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</si>
  <si>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</si>
  <si>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</si>
  <si>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</si>
  <si>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</si>
  <si>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</si>
  <si>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</si>
  <si>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</si>
  <si>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</si>
  <si>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</si>
  <si>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</si>
  <si>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</si>
  <si>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</si>
  <si>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</si>
  <si>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</si>
  <si>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</si>
  <si>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</si>
  <si>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</si>
  <si>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</si>
  <si>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</si>
  <si>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</si>
  <si>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</si>
  <si>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</si>
  <si>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</si>
  <si>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</si>
  <si>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</si>
  <si>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</si>
  <si>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</si>
  <si>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</si>
  <si>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</si>
  <si>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</si>
  <si>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</si>
  <si>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</si>
  <si>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</si>
  <si>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</si>
  <si>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</si>
  <si>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</si>
  <si>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</si>
  <si>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</si>
  <si>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</si>
  <si>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</si>
  <si>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</si>
  <si>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</si>
  <si>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</si>
  <si>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</si>
  <si>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</si>
  <si>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</si>
  <si>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</si>
  <si>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</si>
  <si>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</si>
  <si>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</si>
  <si>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</si>
  <si>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</si>
  <si>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</si>
  <si>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</si>
  <si>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</si>
  <si>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</si>
  <si>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</si>
  <si>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</si>
  <si>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</si>
  <si>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</si>
  <si>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</si>
  <si>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</si>
  <si>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</si>
  <si>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</si>
  <si>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</si>
  <si>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</si>
  <si>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</si>
  <si>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</si>
  <si>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</si>
  <si>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</si>
  <si>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</si>
  <si>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</si>
  <si>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</si>
  <si>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</si>
  <si>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</si>
  <si>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</si>
  <si>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</si>
  <si>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</si>
  <si>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</si>
  <si>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</si>
  <si>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</si>
  <si>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</si>
  <si>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</si>
  <si>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</si>
  <si>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</si>
  <si>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</si>
  <si>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</si>
  <si>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</si>
  <si>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</si>
  <si>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</si>
  <si>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</si>
  <si>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</si>
  <si>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</si>
  <si>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</si>
  <si>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</si>
  <si>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</si>
  <si>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</si>
  <si>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</si>
  <si>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</si>
  <si>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</si>
  <si>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</si>
  <si>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</si>
  <si>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</si>
  <si>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</si>
  <si>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</si>
  <si>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</si>
  <si>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</si>
  <si>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</si>
  <si>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</si>
  <si>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</si>
  <si>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</si>
  <si>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</si>
  <si>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</si>
  <si>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</si>
  <si>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</si>
  <si>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</si>
  <si>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</si>
  <si>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</si>
  <si>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</si>
  <si>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</si>
  <si>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</si>
  <si>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</si>
  <si>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</si>
  <si>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</si>
  <si>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</si>
  <si>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</si>
  <si>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</si>
  <si>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</si>
  <si>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</si>
  <si>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</si>
  <si>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</si>
  <si>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</si>
  <si>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</si>
  <si>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</si>
  <si>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</si>
  <si>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</si>
  <si>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</si>
  <si>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</si>
  <si>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</si>
  <si>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</si>
  <si>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</si>
  <si>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</si>
  <si>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</si>
  <si>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</si>
  <si>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</si>
  <si>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</si>
  <si>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</si>
  <si>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</si>
  <si>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</si>
  <si>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</si>
  <si>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</si>
  <si>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</si>
  <si>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</si>
  <si>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</si>
  <si>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</si>
  <si>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</si>
  <si>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</si>
  <si>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</si>
  <si>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</si>
  <si>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</si>
  <si>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</si>
  <si>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</si>
  <si>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</si>
  <si>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</si>
  <si>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</si>
  <si>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</si>
  <si>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</si>
  <si>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</si>
  <si>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</si>
  <si>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</si>
  <si>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</si>
  <si>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</si>
  <si>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</si>
  <si>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</si>
  <si>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</si>
  <si>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</si>
  <si>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</si>
  <si>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</si>
  <si>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</si>
  <si>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</si>
  <si>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</si>
  <si>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</si>
  <si>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</si>
  <si>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</si>
  <si>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</si>
  <si>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</si>
  <si>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</si>
  <si>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</si>
  <si>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</si>
  <si>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</si>
  <si>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</si>
  <si>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</si>
  <si>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</si>
  <si>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</si>
  <si>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</si>
  <si>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</si>
  <si>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</si>
  <si>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</si>
  <si>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</si>
  <si>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</si>
  <si>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</si>
  <si>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</si>
  <si>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</si>
  <si>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</si>
  <si>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</si>
  <si>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</si>
  <si>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</si>
  <si>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</si>
  <si>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</si>
  <si>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</si>
  <si>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</si>
  <si>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</si>
  <si>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</si>
  <si>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</si>
  <si>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</si>
  <si>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</si>
  <si>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</si>
  <si>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</si>
  <si>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</si>
  <si>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</si>
  <si>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</si>
  <si>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</si>
  <si>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</si>
  <si>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</si>
  <si>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</si>
  <si>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</si>
  <si>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</si>
  <si>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</si>
  <si>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</si>
  <si>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</si>
  <si>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</si>
  <si>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</si>
  <si>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</si>
  <si>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</si>
  <si>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</si>
  <si>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</si>
  <si>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</si>
  <si>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</si>
  <si>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</si>
  <si>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</si>
  <si>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</si>
  <si>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</si>
  <si>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</si>
  <si>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</si>
  <si>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</si>
  <si>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</si>
  <si>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</si>
  <si>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</si>
  <si>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</si>
  <si>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</si>
  <si>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</si>
  <si>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</si>
  <si>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</si>
  <si>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</si>
  <si>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</si>
  <si>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</si>
  <si>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</si>
  <si>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</si>
  <si>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</si>
  <si>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</si>
  <si>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</si>
  <si>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</si>
  <si>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</si>
  <si>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</si>
  <si>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</si>
  <si>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</si>
  <si>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</si>
  <si>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</si>
  <si>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</si>
  <si>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</si>
  <si>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</si>
  <si>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</si>
  <si>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</si>
  <si>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</si>
  <si>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</si>
  <si>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</si>
  <si>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</si>
  <si>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</si>
  <si>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</si>
  <si>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</si>
  <si>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</si>
  <si>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</si>
  <si>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</si>
  <si>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</si>
  <si>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</si>
  <si>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</si>
  <si>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</si>
  <si>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</si>
  <si>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</si>
  <si>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</si>
  <si>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</si>
  <si>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</si>
  <si>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</si>
  <si>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</si>
  <si>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</si>
  <si>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</si>
  <si>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</si>
  <si>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</si>
  <si>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</si>
  <si>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</si>
  <si>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</si>
  <si>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</si>
  <si>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</si>
  <si>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</si>
  <si>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</si>
  <si>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</si>
  <si>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</si>
  <si>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</si>
  <si>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</si>
  <si>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</si>
  <si>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</si>
  <si>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</si>
  <si>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</si>
  <si>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</si>
  <si>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</si>
  <si>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</si>
  <si>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</si>
  <si>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</si>
  <si>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</si>
  <si>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</si>
  <si>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</si>
  <si>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</si>
  <si>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</si>
  <si>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</si>
  <si>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</si>
  <si>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</si>
  <si>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</si>
  <si>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</si>
  <si>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</si>
  <si>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</si>
  <si>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</si>
  <si>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</si>
  <si>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</si>
  <si>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</si>
  <si>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</si>
  <si>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</si>
  <si>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</si>
  <si>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</si>
  <si>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</si>
  <si>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</si>
  <si>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</si>
  <si>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</si>
  <si>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</si>
  <si>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</si>
  <si>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</si>
  <si>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</si>
  <si>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</si>
  <si>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</si>
  <si>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</si>
  <si>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</si>
  <si>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</si>
  <si>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</si>
  <si>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</si>
  <si>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</si>
  <si>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</si>
  <si>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</si>
  <si>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</si>
  <si>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</si>
  <si>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</si>
  <si>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</si>
  <si>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</si>
  <si>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</si>
  <si>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</si>
  <si>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</si>
  <si>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</si>
  <si>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</si>
  <si>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</si>
  <si>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</si>
  <si>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</si>
  <si>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</si>
  <si>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</si>
  <si>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</si>
  <si>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</si>
  <si>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</si>
  <si>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</si>
  <si>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</si>
  <si>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</si>
  <si>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</si>
  <si>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</si>
  <si>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</si>
  <si>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</si>
  <si>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</si>
  <si>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</si>
  <si>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</si>
  <si>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</si>
  <si>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</si>
  <si>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</si>
  <si>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</si>
  <si>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</si>
  <si>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</si>
  <si>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</si>
  <si>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</si>
  <si>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</si>
  <si>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</si>
  <si>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</si>
  <si>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</si>
  <si>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</si>
  <si>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</si>
  <si>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</si>
  <si>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</si>
  <si>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</si>
  <si>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</si>
  <si>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</si>
  <si>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</si>
  <si>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</si>
  <si>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</si>
  <si>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</si>
  <si>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</si>
  <si>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</si>
  <si>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</si>
  <si>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</si>
  <si>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</si>
  <si>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</si>
  <si>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</si>
  <si>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</si>
  <si>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</si>
  <si>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</si>
  <si>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</si>
  <si>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</si>
  <si>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</si>
  <si>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</si>
  <si>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</si>
  <si>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</si>
  <si>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</si>
  <si>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</si>
  <si>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</si>
  <si>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</si>
  <si>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</si>
  <si>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</si>
  <si>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</si>
  <si>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</si>
  <si>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</si>
  <si>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</si>
  <si>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</si>
  <si>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</si>
  <si>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</si>
  <si>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</si>
  <si>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</si>
  <si>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</si>
  <si>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</si>
  <si>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</si>
  <si>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</si>
  <si>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</si>
  <si>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</si>
  <si>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</si>
  <si>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</si>
  <si>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</si>
  <si>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</si>
  <si>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</si>
  <si>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</si>
  <si>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</si>
  <si>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</si>
  <si>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</si>
  <si>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</si>
  <si>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</si>
  <si>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</si>
  <si>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</si>
  <si>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</si>
  <si>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</si>
  <si>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</si>
  <si>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</si>
  <si>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</si>
  <si>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</si>
  <si>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</si>
  <si>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</si>
  <si>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</si>
  <si>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</si>
  <si>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</si>
  <si>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</si>
  <si>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</si>
  <si>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</si>
  <si>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</si>
  <si>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</si>
  <si>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</si>
  <si>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</si>
  <si>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</si>
  <si>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</si>
  <si>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</si>
  <si>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</si>
  <si>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</si>
  <si>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</si>
  <si>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</si>
  <si>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</si>
  <si>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</si>
  <si>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</si>
  <si>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</si>
  <si>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</si>
  <si>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</si>
  <si>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</si>
  <si>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</si>
  <si>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</si>
  <si>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</si>
  <si>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</si>
  <si>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</si>
  <si>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</si>
  <si>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</si>
  <si>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</si>
  <si>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</si>
  <si>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</si>
  <si>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</si>
  <si>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</si>
  <si>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</si>
  <si>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</si>
  <si>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</si>
  <si>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</si>
  <si>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</si>
  <si>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</si>
  <si>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</si>
  <si>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</si>
  <si>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</si>
  <si>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</si>
  <si>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</si>
  <si>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</si>
  <si>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</si>
  <si>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</si>
  <si>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</si>
  <si>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</si>
  <si>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</si>
  <si>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</si>
  <si>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</si>
  <si>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</si>
  <si>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</si>
  <si>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</si>
  <si>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</si>
  <si>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</si>
  <si>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</si>
  <si>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</si>
  <si>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</si>
  <si>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</si>
  <si>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</si>
  <si>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</si>
  <si>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</si>
  <si>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</si>
  <si>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</si>
  <si>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</si>
  <si>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</si>
  <si>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</si>
  <si>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</si>
  <si>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</si>
  <si>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</si>
  <si>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</si>
  <si>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</si>
  <si>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</si>
  <si>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</si>
  <si>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</si>
  <si>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</si>
  <si>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</si>
  <si>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</si>
  <si>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</si>
  <si>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</si>
  <si>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</si>
  <si>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</si>
  <si>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</si>
  <si>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</si>
  <si>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</si>
  <si>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</si>
  <si>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</si>
  <si>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</si>
  <si>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</si>
  <si>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</si>
  <si>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</si>
  <si>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</si>
  <si>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</si>
  <si>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</si>
  <si>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</si>
  <si>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</si>
  <si>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</si>
  <si>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</si>
  <si>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</si>
  <si>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</si>
  <si>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</si>
  <si>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</si>
  <si>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</si>
  <si>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</si>
  <si>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</si>
  <si>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</si>
  <si>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</si>
  <si>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</si>
  <si>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</si>
  <si>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</si>
  <si>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</si>
  <si>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</si>
  <si>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</si>
  <si>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</si>
  <si>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</si>
  <si>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</si>
  <si>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</si>
  <si>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</si>
  <si>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</si>
  <si>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</si>
  <si>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</si>
  <si>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</si>
  <si>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</si>
  <si>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</si>
  <si>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</si>
  <si>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</si>
  <si>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</si>
  <si>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</si>
  <si>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</si>
  <si>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</si>
  <si>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</si>
  <si>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</si>
  <si>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</si>
  <si>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</si>
  <si>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</si>
  <si>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</si>
  <si>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</si>
  <si>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</si>
  <si>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</si>
  <si>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</si>
  <si>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</si>
  <si>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</si>
  <si>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</si>
  <si>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</si>
  <si>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</si>
  <si>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</si>
  <si>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</si>
  <si>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</si>
  <si>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</si>
  <si>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</si>
  <si>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</si>
  <si>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</si>
  <si>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</si>
  <si>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</si>
  <si>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</si>
  <si>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</si>
  <si>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</si>
  <si>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</si>
  <si>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</si>
  <si>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</si>
  <si>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</si>
  <si>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</si>
  <si>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</si>
  <si>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</si>
  <si>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</si>
  <si>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</si>
  <si>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</si>
  <si>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</si>
  <si>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</si>
  <si>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</si>
  <si>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</si>
  <si>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</si>
  <si>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</si>
  <si>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</si>
  <si>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</si>
  <si>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</si>
  <si>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</si>
  <si>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</si>
  <si>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</si>
  <si>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</si>
  <si>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</si>
  <si>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</si>
  <si>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</si>
  <si>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</si>
  <si>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</si>
  <si>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</si>
  <si>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</si>
  <si>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</si>
  <si>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</si>
  <si>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</si>
  <si>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</si>
  <si>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</si>
  <si>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</si>
  <si>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</si>
  <si>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</si>
  <si>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</si>
  <si>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</si>
  <si>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</si>
  <si>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</si>
  <si>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</si>
  <si>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</si>
  <si>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</si>
  <si>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</si>
  <si>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</si>
  <si>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</si>
  <si>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</si>
  <si>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</si>
  <si>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</si>
  <si>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</si>
  <si>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</si>
  <si>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</si>
  <si>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</si>
  <si>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</si>
  <si>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</si>
  <si>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</si>
  <si>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</si>
  <si>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</si>
  <si>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</si>
  <si>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</si>
  <si>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</si>
  <si>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</si>
  <si>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</si>
  <si>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</si>
  <si>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</si>
  <si>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</si>
  <si>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</si>
  <si>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</si>
  <si>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</si>
  <si>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</si>
  <si>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</si>
  <si>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</si>
  <si>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</si>
  <si>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</si>
  <si>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</si>
  <si>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</si>
  <si>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</si>
  <si>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</si>
  <si>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</si>
  <si>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</si>
  <si>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</si>
  <si>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</si>
  <si>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</si>
  <si>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</si>
  <si>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</si>
  <si>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</si>
  <si>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</si>
  <si>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</si>
  <si>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</si>
  <si>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</si>
  <si>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</si>
  <si>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</si>
  <si>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</si>
  <si>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</si>
  <si>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</si>
  <si>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</si>
  <si>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</si>
  <si>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</si>
  <si>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</si>
  <si>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</si>
  <si>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</si>
  <si>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</si>
  <si>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</si>
  <si>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</si>
  <si>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</si>
  <si>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</si>
  <si>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</si>
  <si>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</si>
  <si>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</si>
  <si>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</si>
  <si>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</si>
  <si>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</si>
  <si>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</si>
  <si>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</si>
  <si>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</si>
  <si>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</si>
  <si>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</si>
  <si>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</si>
  <si>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</si>
  <si>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</si>
  <si>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</si>
  <si>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</si>
  <si>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</si>
  <si>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</si>
  <si>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</si>
  <si>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</si>
  <si>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</si>
  <si>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</si>
  <si>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</si>
  <si>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</si>
  <si>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</si>
  <si>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</si>
  <si>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</si>
  <si>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</si>
  <si>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</si>
  <si>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</si>
  <si>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</si>
  <si>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</si>
  <si>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</si>
  <si>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</si>
  <si>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</si>
  <si>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</si>
  <si>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</si>
  <si>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</si>
  <si>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</si>
  <si>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</si>
  <si>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</si>
  <si>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</si>
  <si>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</si>
  <si>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</si>
  <si>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</si>
  <si>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</si>
  <si>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</si>
  <si>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</si>
  <si>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</si>
  <si>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</si>
  <si>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</si>
  <si>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</si>
  <si>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</si>
  <si>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</si>
  <si>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</si>
  <si>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</si>
  <si>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</si>
  <si>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</si>
  <si>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</si>
  <si>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</si>
  <si>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</si>
  <si>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</si>
  <si>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</si>
  <si>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</si>
  <si>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</si>
  <si>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</si>
  <si>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</si>
  <si>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</si>
  <si>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</si>
  <si>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</si>
  <si>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</si>
  <si>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</si>
  <si>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</si>
  <si>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</si>
  <si>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</si>
  <si>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</si>
  <si>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</si>
  <si>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</si>
  <si>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</si>
  <si>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</si>
  <si>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</si>
  <si>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</si>
  <si>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</si>
  <si>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</si>
  <si>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</si>
  <si>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</si>
  <si>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</si>
  <si>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</si>
  <si>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</si>
  <si>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</si>
  <si>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</si>
  <si>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</si>
  <si>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</si>
  <si>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</si>
  <si>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</si>
  <si>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</si>
  <si>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</si>
  <si>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</si>
  <si>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</si>
  <si>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</si>
  <si>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</si>
  <si>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</si>
  <si>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</si>
  <si>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</si>
  <si>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</si>
  <si>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</si>
  <si>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</si>
  <si>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</si>
  <si>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</si>
  <si>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</si>
  <si>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</si>
  <si>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</si>
  <si>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</si>
  <si>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</si>
  <si>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</si>
  <si>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</si>
  <si>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</si>
  <si>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</si>
  <si>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</si>
  <si>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</si>
  <si>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</si>
  <si>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</si>
  <si>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</si>
  <si>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</si>
  <si>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</si>
  <si>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</si>
  <si>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</si>
  <si>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</si>
  <si>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</si>
  <si>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</si>
  <si>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</si>
  <si>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</si>
  <si>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</si>
  <si>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</si>
  <si>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</si>
  <si>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</si>
  <si>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</si>
  <si>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</si>
  <si>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</si>
  <si>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</si>
  <si>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</si>
  <si>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</si>
  <si>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</si>
  <si>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</si>
  <si>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</si>
  <si>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</si>
  <si>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</si>
  <si>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</si>
  <si>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</si>
  <si>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</si>
  <si>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</si>
  <si>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</si>
  <si>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</si>
  <si>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</si>
  <si>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</si>
  <si>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</si>
  <si>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</si>
  <si>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</si>
  <si>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</si>
  <si>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</si>
  <si>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</si>
  <si>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</si>
  <si>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</si>
  <si>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</si>
  <si>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</si>
  <si>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</si>
  <si>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</si>
  <si>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</si>
  <si>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</si>
  <si>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</si>
  <si>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</si>
  <si>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</si>
  <si>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</si>
  <si>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</si>
  <si>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</si>
  <si>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</si>
  <si>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</si>
  <si>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</si>
  <si>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</si>
  <si>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</si>
  <si>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</si>
  <si>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</si>
  <si>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</si>
  <si>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</si>
  <si>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</si>
  <si>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</si>
  <si>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</si>
  <si>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</si>
  <si>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</si>
  <si>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</si>
  <si>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</si>
  <si>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</si>
  <si>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</si>
  <si>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</si>
  <si>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</si>
  <si>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</si>
  <si>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</si>
  <si>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</si>
  <si>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</si>
  <si>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</si>
  <si>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</si>
  <si>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</si>
  <si>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</si>
  <si>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</si>
  <si>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</si>
  <si>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</si>
  <si>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</si>
  <si>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</si>
  <si>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</si>
  <si>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</si>
  <si>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</si>
  <si>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</si>
  <si>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</si>
  <si>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</si>
  <si>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</si>
  <si>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</si>
  <si>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</si>
  <si>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</si>
  <si>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</si>
  <si>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</si>
  <si>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</si>
  <si>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</si>
  <si>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</si>
  <si>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</si>
  <si>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</si>
  <si>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</si>
  <si>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</si>
  <si>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</si>
  <si>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</si>
  <si>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</si>
  <si>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</si>
  <si>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</si>
  <si>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</si>
  <si>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</si>
  <si>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</si>
  <si>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</si>
  <si>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</si>
  <si>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</si>
  <si>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</si>
  <si>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</si>
  <si>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</si>
  <si>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</si>
  <si>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</si>
  <si>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</si>
  <si>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</si>
  <si>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</si>
  <si>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</si>
  <si>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</si>
  <si>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</si>
  <si>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</si>
  <si>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</si>
  <si>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</si>
  <si>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</si>
  <si>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</si>
  <si>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</si>
  <si>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</si>
  <si>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</si>
  <si>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</si>
  <si>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</si>
  <si>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</si>
  <si>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</si>
  <si>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</si>
  <si>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</si>
  <si>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</si>
  <si>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</si>
  <si>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</si>
  <si>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</si>
  <si>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</si>
  <si>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</si>
  <si>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</si>
  <si>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</si>
  <si>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</si>
  <si>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</si>
  <si>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</si>
  <si>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</si>
  <si>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</si>
  <si>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</si>
  <si>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</si>
  <si>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</si>
  <si>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</si>
  <si>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</si>
  <si>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</si>
  <si>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</si>
  <si>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</si>
  <si>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</si>
  <si>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</si>
  <si>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</si>
  <si>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</si>
  <si>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</si>
  <si>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</si>
  <si>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</si>
  <si>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</si>
  <si>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</si>
  <si>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</si>
  <si>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</si>
  <si>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</si>
  <si>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</si>
  <si>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</si>
  <si>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</si>
  <si>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</si>
  <si>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</si>
  <si>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</si>
  <si>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</si>
  <si>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</si>
  <si>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</si>
  <si>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</si>
  <si>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</si>
  <si>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</si>
  <si>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</si>
  <si>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</si>
  <si>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</si>
  <si>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</si>
  <si>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</si>
  <si>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</si>
  <si>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</si>
  <si>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</si>
  <si>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</si>
  <si>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</si>
  <si>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</si>
  <si>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</si>
  <si>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</si>
  <si>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</si>
  <si>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</si>
  <si>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</si>
  <si>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</si>
  <si>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</si>
  <si>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</si>
  <si>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</si>
  <si>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</si>
  <si>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</si>
  <si>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</si>
  <si>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</si>
  <si>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</si>
  <si>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</si>
  <si>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</si>
  <si>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</si>
  <si>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</si>
  <si>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</si>
  <si>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</si>
  <si>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</si>
  <si>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</si>
  <si>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</si>
  <si>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</si>
  <si>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</si>
  <si>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</si>
  <si>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</si>
  <si>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</si>
  <si>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</si>
  <si>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</si>
  <si>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</si>
  <si>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</si>
  <si>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</si>
  <si>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</si>
  <si>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</si>
  <si>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</si>
  <si>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</si>
  <si>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</si>
  <si>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</si>
  <si>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</si>
  <si>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</si>
  <si>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</si>
  <si>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</si>
  <si>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</si>
  <si>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</si>
  <si>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</si>
  <si>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</si>
  <si>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</si>
  <si>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</si>
  <si>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</si>
  <si>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</si>
  <si>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</si>
  <si>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</si>
  <si>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</si>
  <si>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</si>
  <si>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</si>
  <si>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</si>
  <si>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</si>
  <si>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</si>
  <si>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</si>
  <si>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</si>
  <si>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</si>
  <si>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</si>
  <si>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</si>
  <si>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</si>
  <si>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</si>
  <si>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</si>
  <si>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</si>
  <si>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</si>
  <si>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</si>
  <si>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</si>
  <si>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</si>
  <si>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</si>
  <si>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</si>
  <si>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</si>
  <si>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</si>
  <si>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</si>
  <si>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</si>
  <si>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</si>
  <si>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</si>
  <si>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</si>
  <si>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</si>
  <si>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</si>
  <si>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</si>
  <si>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</si>
  <si>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</si>
  <si>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</si>
  <si>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</si>
  <si>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</si>
  <si>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</si>
  <si>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</si>
  <si>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</si>
  <si>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</si>
  <si>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</si>
  <si>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</si>
  <si>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</si>
  <si>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</si>
  <si>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</si>
  <si>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</si>
  <si>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</si>
  <si>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</si>
  <si>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</si>
  <si>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</si>
  <si>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</si>
  <si>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</si>
  <si>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</si>
  <si>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</si>
  <si>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</si>
  <si>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</si>
  <si>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</si>
  <si>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</si>
  <si>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</si>
  <si>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</si>
  <si>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</si>
  <si>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</si>
  <si>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</si>
  <si>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</si>
  <si>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</si>
  <si>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</si>
  <si>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</si>
  <si>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</si>
  <si>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</si>
  <si>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</si>
  <si>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</si>
  <si>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</si>
  <si>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</si>
  <si>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</si>
  <si>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</si>
  <si>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</si>
  <si>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</si>
  <si>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</si>
  <si>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</si>
  <si>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</si>
  <si>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</si>
  <si>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</si>
  <si>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</si>
  <si>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</si>
  <si>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</si>
  <si>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</si>
  <si>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</si>
  <si>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</si>
  <si>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</si>
  <si>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</si>
  <si>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</si>
  <si>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</si>
  <si>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</si>
  <si>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</si>
  <si>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</si>
  <si>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</si>
  <si>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</si>
  <si>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</si>
  <si>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</si>
  <si>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</si>
  <si>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</si>
  <si>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</si>
  <si>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</si>
  <si>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</si>
  <si>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</si>
  <si>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</si>
  <si>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</si>
  <si>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</si>
  <si>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</si>
  <si>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</si>
  <si>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</si>
  <si>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</si>
  <si>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</si>
  <si>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</si>
  <si>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</si>
  <si>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</si>
  <si>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</si>
  <si>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</si>
  <si>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</si>
  <si>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</si>
  <si>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</si>
  <si>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</si>
  <si>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</si>
  <si>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</si>
  <si>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</si>
  <si>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</si>
  <si>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</si>
  <si>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</si>
  <si>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</si>
  <si>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</si>
  <si>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</si>
  <si>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</si>
  <si>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</si>
  <si>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</si>
  <si>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</si>
  <si>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</si>
  <si>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</si>
  <si>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</si>
  <si>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</si>
  <si>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</si>
  <si>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</si>
  <si>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</si>
  <si>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</si>
  <si>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</si>
  <si>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</si>
  <si>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</si>
  <si>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</si>
  <si>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</si>
  <si>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</si>
  <si>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</si>
  <si>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</si>
  <si>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</si>
  <si>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</si>
  <si>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</si>
  <si>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</si>
  <si>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</si>
  <si>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</si>
  <si>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</si>
  <si>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</si>
  <si>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</si>
  <si>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</si>
  <si>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</si>
  <si>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</si>
  <si>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</si>
  <si>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</si>
  <si>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</si>
  <si>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</si>
  <si>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</si>
  <si>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</si>
  <si>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</si>
  <si>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</si>
  <si>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</si>
  <si>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</si>
  <si>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</si>
  <si>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</si>
  <si>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</si>
  <si>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</si>
  <si>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</si>
  <si>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</si>
  <si>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</si>
  <si>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</si>
  <si>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</si>
  <si>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</si>
  <si>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</si>
  <si>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</si>
  <si>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</si>
  <si>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</si>
  <si>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</si>
  <si>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</si>
  <si>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</si>
  <si>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</si>
  <si>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</si>
  <si>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</si>
  <si>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</si>
  <si>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</si>
  <si>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</si>
  <si>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</si>
  <si>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</si>
  <si>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</si>
  <si>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</si>
  <si>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</si>
  <si>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</si>
  <si>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</si>
  <si>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</si>
  <si>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</si>
  <si>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</si>
  <si>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</si>
  <si>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</si>
  <si>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</si>
  <si>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</si>
  <si>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</si>
  <si>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</si>
  <si>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</si>
  <si>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</si>
  <si>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</si>
  <si>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</si>
  <si>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</si>
  <si>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</si>
  <si>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</si>
  <si>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</si>
  <si>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</si>
  <si>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</si>
  <si>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</si>
  <si>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</si>
  <si>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</si>
  <si>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</si>
  <si>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</si>
  <si>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</si>
  <si>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</si>
  <si>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</si>
  <si>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</si>
  <si>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</si>
  <si>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</si>
  <si>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</si>
  <si>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</si>
  <si>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</si>
  <si>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</si>
  <si>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</si>
  <si>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</si>
  <si>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</si>
  <si>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</si>
  <si>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</si>
  <si>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</si>
  <si>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</si>
  <si>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</si>
  <si>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</si>
  <si>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</si>
  <si>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</si>
  <si>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</si>
  <si>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</si>
  <si>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</si>
  <si>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</si>
  <si>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</si>
  <si>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</si>
  <si>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</si>
  <si>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</si>
  <si>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</si>
  <si>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</si>
  <si>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</si>
  <si>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</si>
  <si>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</si>
  <si>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</si>
  <si>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</si>
  <si>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</si>
  <si>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</si>
  <si>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</si>
  <si>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</si>
  <si>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</si>
  <si>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</si>
  <si>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</si>
  <si>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</si>
  <si>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</si>
  <si>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</si>
  <si>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</si>
  <si>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</si>
  <si>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</si>
  <si>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</si>
  <si>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</si>
  <si>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</si>
  <si>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</si>
  <si>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</si>
  <si>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</si>
  <si>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</si>
  <si>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</si>
  <si>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</si>
  <si>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</si>
  <si>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</si>
  <si>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</si>
  <si>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</si>
  <si>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</si>
  <si>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</si>
  <si>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</si>
  <si>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</si>
  <si>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</si>
  <si>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</si>
  <si>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</si>
  <si>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</si>
  <si>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</si>
  <si>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</si>
  <si>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</si>
  <si>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</si>
  <si>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</si>
  <si>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</si>
  <si>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</si>
  <si>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</si>
  <si>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</si>
  <si>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</si>
  <si>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</si>
  <si>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</si>
  <si>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</si>
  <si>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</si>
  <si>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</si>
  <si>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</si>
  <si>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</si>
  <si>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</si>
  <si>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</si>
  <si>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</si>
  <si>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</si>
  <si>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</si>
  <si>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</si>
  <si>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</si>
  <si>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</si>
  <si>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</si>
  <si>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</si>
  <si>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</si>
  <si>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</si>
  <si>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</si>
  <si>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</si>
  <si>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</si>
  <si>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</si>
  <si>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</si>
  <si>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</si>
  <si>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</si>
  <si>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</si>
  <si>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</si>
  <si>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</si>
  <si>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</si>
  <si>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</si>
  <si>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</si>
  <si>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</si>
  <si>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</si>
  <si>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</si>
  <si>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</si>
  <si>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</si>
  <si>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</si>
  <si>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</si>
  <si>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</si>
  <si>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</si>
  <si>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</si>
  <si>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</si>
  <si>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</si>
  <si>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</si>
  <si>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</si>
  <si>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</si>
  <si>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</si>
  <si>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</si>
  <si>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</si>
  <si>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</si>
  <si>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</si>
  <si>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</si>
  <si>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</si>
  <si>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</si>
  <si>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</si>
  <si>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</si>
  <si>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</si>
  <si>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</si>
  <si>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</si>
  <si>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</si>
  <si>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</si>
  <si>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</si>
  <si>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</si>
  <si>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</si>
  <si>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</si>
  <si>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</si>
  <si>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</si>
  <si>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</si>
  <si>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</si>
  <si>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</si>
  <si>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</si>
  <si>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</si>
  <si>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</si>
  <si>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</si>
  <si>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</si>
  <si>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</si>
  <si>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</si>
  <si>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</si>
  <si>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</si>
  <si>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</si>
  <si>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</si>
  <si>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</si>
  <si>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</si>
  <si>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</si>
  <si>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</si>
  <si>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</si>
  <si>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</si>
  <si>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</si>
  <si>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</si>
  <si>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</si>
  <si>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</si>
  <si>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</si>
  <si>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</si>
  <si>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</si>
  <si>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</si>
  <si>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</si>
  <si>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</si>
  <si>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</si>
  <si>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</si>
  <si>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</si>
  <si>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</si>
  <si>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</si>
  <si>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</si>
  <si>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</si>
  <si>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</si>
  <si>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</si>
  <si>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</si>
  <si>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</si>
  <si>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</si>
  <si>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</si>
  <si>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</si>
  <si>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</si>
  <si>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</si>
  <si>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</si>
  <si>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</si>
  <si>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</si>
  <si>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</si>
  <si>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</si>
  <si>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</si>
  <si>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</si>
  <si>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</si>
  <si>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</si>
  <si>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</si>
  <si>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</si>
  <si>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</si>
  <si>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</si>
  <si>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</si>
  <si>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</si>
  <si>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</si>
  <si>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</si>
  <si>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</si>
  <si>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</si>
  <si>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</si>
  <si>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</si>
  <si>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</si>
  <si>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</si>
  <si>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</si>
  <si>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</si>
  <si>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</si>
  <si>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</si>
  <si>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</si>
  <si>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</si>
  <si>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</si>
  <si>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</si>
  <si>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</si>
  <si>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</si>
  <si>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</si>
  <si>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</si>
  <si>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</si>
  <si>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</si>
  <si>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</si>
  <si>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</si>
  <si>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</si>
  <si>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</si>
  <si>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</si>
  <si>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</si>
  <si>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</si>
  <si>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</si>
  <si>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</si>
  <si>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</si>
  <si>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</si>
  <si>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</si>
  <si>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</si>
  <si>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</si>
  <si>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</si>
  <si>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</si>
  <si>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</si>
  <si>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</si>
  <si>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</si>
  <si>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</si>
  <si>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</si>
  <si>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</si>
  <si>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</si>
  <si>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</si>
  <si>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</si>
  <si>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</si>
  <si>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</si>
  <si>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</si>
  <si>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</si>
  <si>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</si>
  <si>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</si>
  <si>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</si>
  <si>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</si>
  <si>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</si>
  <si>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</si>
  <si>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</si>
  <si>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</si>
  <si>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</si>
  <si>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</si>
  <si>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</si>
  <si>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</si>
  <si>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</si>
  <si>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</si>
  <si>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</si>
  <si>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</si>
  <si>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</si>
  <si>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</si>
  <si>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</si>
  <si>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</si>
  <si>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</si>
  <si>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</si>
  <si>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</si>
  <si>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</si>
  <si>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</si>
  <si>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</si>
  <si>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</si>
  <si>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</si>
  <si>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</si>
  <si>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</si>
  <si>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</si>
  <si>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</si>
  <si>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</si>
  <si>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</si>
  <si>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</si>
  <si>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</si>
  <si>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</si>
  <si>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</si>
  <si>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</si>
  <si>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</si>
  <si>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</si>
  <si>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</si>
  <si>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</si>
  <si>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</si>
  <si>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</si>
  <si>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</si>
  <si>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</si>
  <si>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</si>
  <si>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</si>
  <si>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</si>
  <si>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</si>
  <si>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</si>
  <si>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</si>
  <si>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</si>
  <si>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</si>
  <si>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</si>
  <si>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</si>
  <si>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</si>
  <si>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</si>
  <si>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</si>
  <si>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</si>
  <si>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</si>
  <si>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</si>
  <si>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</si>
  <si>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</si>
  <si>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</si>
  <si>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</si>
  <si>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</si>
  <si>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</si>
  <si>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</si>
  <si>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</si>
  <si>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</si>
  <si>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</si>
  <si>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</si>
  <si>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</si>
  <si>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</si>
  <si>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</si>
  <si>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</si>
  <si>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</si>
  <si>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</si>
  <si>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</si>
  <si>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</si>
  <si>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</si>
  <si>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</si>
  <si>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</si>
  <si>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</si>
  <si>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</si>
  <si>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</si>
  <si>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</si>
  <si>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</si>
  <si>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</si>
  <si>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</si>
  <si>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</si>
  <si>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</si>
  <si>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</si>
  <si>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</si>
  <si>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</si>
  <si>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</si>
  <si>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</si>
  <si>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</si>
  <si>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</si>
  <si>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</si>
  <si>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</si>
  <si>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</si>
  <si>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</si>
  <si>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</si>
  <si>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</si>
  <si>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</si>
  <si>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</si>
  <si>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</si>
  <si>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</si>
  <si>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</si>
  <si>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</si>
  <si>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</si>
  <si>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</si>
  <si>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</si>
  <si>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</si>
  <si>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</si>
  <si>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</si>
  <si>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</si>
  <si>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</si>
  <si>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</si>
  <si>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</si>
  <si>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</si>
  <si>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</si>
  <si>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</si>
  <si>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</si>
  <si>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</si>
  <si>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</si>
  <si>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</si>
  <si>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</si>
  <si>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</si>
  <si>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</si>
  <si>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</si>
  <si>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</si>
  <si>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</si>
  <si>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</si>
  <si>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</si>
  <si>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</si>
  <si>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</si>
  <si>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</si>
  <si>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</si>
  <si>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</si>
  <si>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</si>
  <si>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</si>
  <si>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</si>
  <si>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</si>
  <si>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</si>
  <si>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</si>
  <si>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</si>
  <si>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</si>
  <si>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</si>
  <si>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</si>
  <si>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</si>
  <si>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</si>
  <si>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</si>
  <si>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</si>
  <si>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</si>
  <si>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</si>
  <si>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</si>
  <si>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</si>
  <si>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</si>
  <si>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</si>
  <si>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</si>
  <si>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</si>
  <si>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</si>
  <si>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</si>
  <si>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</si>
  <si>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</si>
  <si>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</si>
  <si>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</si>
  <si>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</si>
  <si>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</si>
  <si>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</si>
  <si>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</si>
  <si>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</si>
  <si>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</si>
  <si>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</si>
  <si>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</si>
  <si>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</si>
  <si>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</si>
  <si>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</si>
  <si>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</si>
  <si>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</si>
  <si>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</si>
  <si>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</si>
  <si>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</si>
  <si>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</si>
  <si>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</si>
  <si>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</si>
  <si>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</si>
  <si>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</si>
  <si>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</si>
  <si>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</si>
  <si>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</si>
  <si>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</si>
  <si>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</si>
  <si>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</si>
  <si>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</si>
  <si>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</si>
  <si>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</si>
  <si>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</si>
  <si>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</si>
  <si>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</si>
  <si>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</si>
  <si>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</si>
  <si>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</si>
  <si>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</si>
  <si>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</si>
  <si>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</si>
  <si>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</si>
  <si>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</si>
  <si>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</si>
  <si>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</si>
  <si>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</si>
  <si>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</si>
  <si>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</si>
  <si>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</si>
  <si>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</si>
  <si>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</si>
  <si>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</si>
  <si>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</si>
  <si>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</si>
  <si>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</si>
  <si>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</si>
  <si>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</si>
  <si>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</si>
  <si>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</si>
  <si>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</si>
  <si>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</si>
  <si>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</si>
  <si>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</si>
  <si>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</si>
  <si>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</si>
  <si>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</si>
  <si>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</si>
  <si>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</si>
  <si>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</si>
  <si>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</si>
  <si>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</si>
  <si>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</si>
  <si>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</si>
  <si>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</si>
  <si>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</si>
  <si>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</si>
  <si>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</si>
  <si>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</si>
  <si>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</si>
  <si>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</si>
  <si>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</si>
  <si>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</si>
  <si>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</si>
  <si>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</si>
  <si>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</si>
  <si>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</si>
  <si>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</si>
  <si>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</si>
  <si>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</si>
  <si>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</si>
  <si>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</si>
  <si>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</si>
  <si>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</si>
  <si>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</si>
  <si>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</si>
  <si>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</si>
  <si>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</si>
  <si>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</si>
  <si>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</si>
  <si>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</si>
  <si>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</si>
  <si>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</si>
  <si>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</si>
  <si>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</si>
  <si>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</si>
  <si>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</si>
  <si>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</si>
  <si>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</si>
  <si>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</si>
  <si>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</si>
  <si>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</si>
  <si>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</si>
  <si>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</si>
  <si>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</si>
  <si>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</si>
  <si>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</si>
  <si>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</si>
  <si>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</si>
  <si>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</si>
  <si>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</si>
  <si>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</si>
  <si>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</si>
  <si>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</si>
  <si>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</si>
  <si>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</si>
  <si>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</si>
  <si>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</si>
  <si>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</si>
  <si>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</si>
  <si>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</si>
  <si>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</si>
  <si>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</si>
  <si>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</si>
  <si>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</si>
  <si>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</si>
  <si>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</si>
  <si>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</si>
  <si>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</si>
  <si>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</si>
  <si>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</si>
  <si>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</si>
  <si>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</si>
  <si>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</si>
  <si>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</si>
  <si>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</si>
  <si>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</si>
  <si>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</si>
  <si>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</si>
  <si>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</si>
  <si>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</si>
  <si>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</si>
  <si>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</si>
  <si>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</si>
  <si>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</si>
  <si>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</si>
  <si>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</si>
  <si>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</si>
  <si>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</si>
  <si>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</si>
  <si>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</si>
  <si>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</si>
  <si>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</si>
  <si>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</si>
  <si>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</si>
  <si>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</si>
  <si>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</si>
  <si>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</si>
  <si>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</si>
  <si>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</si>
  <si>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</si>
  <si>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</si>
  <si>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</si>
  <si>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</si>
  <si>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</si>
  <si>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</si>
  <si>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</si>
  <si>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</si>
  <si>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</si>
  <si>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</si>
  <si>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</si>
  <si>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</si>
  <si>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</si>
  <si>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</si>
  <si>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</si>
  <si>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</si>
  <si>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</si>
  <si>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</si>
  <si>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</si>
  <si>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</si>
  <si>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</si>
  <si>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</si>
  <si>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</si>
  <si>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</si>
  <si>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</si>
  <si>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</si>
  <si>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</si>
  <si>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</si>
  <si>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</si>
  <si>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</si>
  <si>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</si>
  <si>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</si>
  <si>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</si>
  <si>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</si>
  <si>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</si>
  <si>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</si>
  <si>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</si>
  <si>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</si>
  <si>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</si>
  <si>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</si>
  <si>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</si>
  <si>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</si>
  <si>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</si>
  <si>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</si>
  <si>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</si>
  <si>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</si>
  <si>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</si>
  <si>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</si>
  <si>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</si>
  <si>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</si>
  <si>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</si>
  <si>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</si>
  <si>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</si>
  <si>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</si>
  <si>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</si>
  <si>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</si>
  <si>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</si>
  <si>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</si>
  <si>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</si>
  <si>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</si>
  <si>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</si>
  <si>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</si>
  <si>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</si>
  <si>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</si>
  <si>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</si>
  <si>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</si>
  <si>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</si>
  <si>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</si>
  <si>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</si>
  <si>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</si>
  <si>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</si>
  <si>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</si>
  <si>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</si>
  <si>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</si>
  <si>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</si>
  <si>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</si>
  <si>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</si>
  <si>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</si>
  <si>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</si>
  <si>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</si>
  <si>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</si>
  <si>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</si>
  <si>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</si>
  <si>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</si>
  <si>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</si>
  <si>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</si>
  <si>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</si>
  <si>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</si>
  <si>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</si>
  <si>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</si>
  <si>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</si>
  <si>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</si>
  <si>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</si>
  <si>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</si>
  <si>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</si>
  <si>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</si>
  <si>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</si>
  <si>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</si>
  <si>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</si>
  <si>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</si>
  <si>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</si>
  <si>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</si>
  <si>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</si>
  <si>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</si>
  <si>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</si>
  <si>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</si>
  <si>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</si>
  <si>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</si>
  <si>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</si>
  <si>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</si>
  <si>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</si>
  <si>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</si>
  <si>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</si>
  <si>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</si>
  <si>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</si>
  <si>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</si>
  <si>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</si>
  <si>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</si>
  <si>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</si>
  <si>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</si>
  <si>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</si>
  <si>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</si>
  <si>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</si>
  <si>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</si>
  <si>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</si>
  <si>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</si>
  <si>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</si>
  <si>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</si>
  <si>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</si>
  <si>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</si>
  <si>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</si>
  <si>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</si>
  <si>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</si>
  <si>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</si>
  <si>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</si>
  <si>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</si>
  <si>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</si>
  <si>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</si>
  <si>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</si>
  <si>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</si>
  <si>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</si>
  <si>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</si>
  <si>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</si>
  <si>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</si>
  <si>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</si>
  <si>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</si>
  <si>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</si>
  <si>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</si>
  <si>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</si>
  <si>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</si>
  <si>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</si>
  <si>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</si>
  <si>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</si>
  <si>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</si>
  <si>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</si>
  <si>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</si>
  <si>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</si>
  <si>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</si>
  <si>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</si>
  <si>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</si>
  <si>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</si>
  <si>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</si>
  <si>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</si>
  <si>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</si>
  <si>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</si>
  <si>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</si>
  <si>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</si>
  <si>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</si>
  <si>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</si>
  <si>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</si>
  <si>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</si>
  <si>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</si>
  <si>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</si>
  <si>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</si>
  <si>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</si>
  <si>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</si>
  <si>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</si>
  <si>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</si>
  <si>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</si>
  <si>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</si>
  <si>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</si>
  <si>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</si>
  <si>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</si>
  <si>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</si>
  <si>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</si>
  <si>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</si>
  <si>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</si>
  <si>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</si>
  <si>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</si>
  <si>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</si>
  <si>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</si>
  <si>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</si>
  <si>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</si>
  <si>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</si>
  <si>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</si>
  <si>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</si>
  <si>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</si>
  <si>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</si>
  <si>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</si>
  <si>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</si>
  <si>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</si>
  <si>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</si>
  <si>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</si>
  <si>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</si>
  <si>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</si>
  <si>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</si>
  <si>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</si>
  <si>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</si>
  <si>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</si>
  <si>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</si>
  <si>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</si>
  <si>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</si>
  <si>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</si>
  <si>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</si>
  <si>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</si>
  <si>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</si>
  <si>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</si>
  <si>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</si>
  <si>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</si>
  <si>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</si>
  <si>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</si>
  <si>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</si>
  <si>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</si>
  <si>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</si>
  <si>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</si>
  <si>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</si>
  <si>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</si>
  <si>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</si>
  <si>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</si>
  <si>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</si>
  <si>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</si>
  <si>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</si>
  <si>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</si>
  <si>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</si>
  <si>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</si>
  <si>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</si>
  <si>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</si>
  <si>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</si>
  <si>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</si>
  <si>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</si>
  <si>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</si>
  <si>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</si>
  <si>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</si>
  <si>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</si>
  <si>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</si>
  <si>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</si>
  <si>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</si>
  <si>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</si>
  <si>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</si>
  <si>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</si>
  <si>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</si>
  <si>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</si>
  <si>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</si>
  <si>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</si>
  <si>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</si>
  <si>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</si>
  <si>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</si>
  <si>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</si>
  <si>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</si>
  <si>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</si>
  <si>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</si>
  <si>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</si>
  <si>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</si>
  <si>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</si>
  <si>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</si>
  <si>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</si>
  <si>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</si>
  <si>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</si>
  <si>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</si>
  <si>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</si>
  <si>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</si>
  <si>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</si>
  <si>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</si>
  <si>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</si>
  <si>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</si>
  <si>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</si>
  <si>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</si>
  <si>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</si>
  <si>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</si>
  <si>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</si>
  <si>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</si>
  <si>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</si>
  <si>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</si>
  <si>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</si>
  <si>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</si>
  <si>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</si>
  <si>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</si>
  <si>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</si>
  <si>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</si>
  <si>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</si>
  <si>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</si>
  <si>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</si>
  <si>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</si>
  <si>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</si>
  <si>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</si>
  <si>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</si>
  <si>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</si>
  <si>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</si>
  <si>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</si>
  <si>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</si>
  <si>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</si>
  <si>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</si>
  <si>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</si>
  <si>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</si>
  <si>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</si>
  <si>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</si>
  <si>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</si>
  <si>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</si>
  <si>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</si>
  <si>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</si>
  <si>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</si>
  <si>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</si>
  <si>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</si>
  <si>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</si>
  <si>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</si>
  <si>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</si>
  <si>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</si>
  <si>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</si>
  <si>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</si>
  <si>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</si>
  <si>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</si>
  <si>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</si>
  <si>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</si>
  <si>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</si>
  <si>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</si>
  <si>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</si>
  <si>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</si>
  <si>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</si>
  <si>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</si>
  <si>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</si>
  <si>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</si>
  <si>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</si>
  <si>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</si>
  <si>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</si>
  <si>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</si>
  <si>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</si>
  <si>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</si>
  <si>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</si>
  <si>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</si>
  <si>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</si>
  <si>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</si>
  <si>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</si>
  <si>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</si>
  <si>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</si>
  <si>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</si>
  <si>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</si>
  <si>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</si>
  <si>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</si>
  <si>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</si>
  <si>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</si>
  <si>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</si>
  <si>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</si>
  <si>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</si>
  <si>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</si>
  <si>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</si>
  <si>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</si>
  <si>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</si>
  <si>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</si>
  <si>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</si>
  <si>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</si>
  <si>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</si>
  <si>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</si>
  <si>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</si>
  <si>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</si>
  <si>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</si>
  <si>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</si>
  <si>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</si>
  <si>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</si>
  <si>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</si>
  <si>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</si>
  <si>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</si>
  <si>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</si>
  <si>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</si>
  <si>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</si>
  <si>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</si>
  <si>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</si>
  <si>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</si>
  <si>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</si>
  <si>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</si>
  <si>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</si>
  <si>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</si>
  <si>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</si>
  <si>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</si>
  <si>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</si>
  <si>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</si>
  <si>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</si>
  <si>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</si>
  <si>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</si>
  <si>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</si>
  <si>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</si>
  <si>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</si>
  <si>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</si>
  <si>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</si>
  <si>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</si>
  <si>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</si>
  <si>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</si>
  <si>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</si>
  <si>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</si>
  <si>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</si>
  <si>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</si>
  <si>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</si>
  <si>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</si>
  <si>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</si>
  <si>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</si>
  <si>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</si>
  <si>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</si>
  <si>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</si>
  <si>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</si>
  <si>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</si>
  <si>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</si>
  <si>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</si>
  <si>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</si>
  <si>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</si>
  <si>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</si>
  <si>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</si>
  <si>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</si>
  <si>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</si>
  <si>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</si>
  <si>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</si>
  <si>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</si>
  <si>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</si>
  <si>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</si>
  <si>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</si>
  <si>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</si>
  <si>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</si>
  <si>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</si>
  <si>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</si>
  <si>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</si>
  <si>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</si>
  <si>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</si>
  <si>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</si>
  <si>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</si>
  <si>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</si>
  <si>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</si>
  <si>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</si>
  <si>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</si>
  <si>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</si>
  <si>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</si>
  <si>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</si>
  <si>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</si>
  <si>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</si>
  <si>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</si>
  <si>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</si>
  <si>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</si>
  <si>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</si>
  <si>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</si>
  <si>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</si>
  <si>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</si>
  <si>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</si>
  <si>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</si>
  <si>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</si>
  <si>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</si>
  <si>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</si>
  <si>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</si>
  <si>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</si>
  <si>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</si>
  <si>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</si>
  <si>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</si>
  <si>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</si>
  <si>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</si>
  <si>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</si>
  <si>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</si>
  <si>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</si>
  <si>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</si>
  <si>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</si>
  <si>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</si>
  <si>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</si>
  <si>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</si>
  <si>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</si>
  <si>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</si>
  <si>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</si>
  <si>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</si>
  <si>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</si>
  <si>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</si>
  <si>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</si>
  <si>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</si>
  <si>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</si>
  <si>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</si>
  <si>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</si>
  <si>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</si>
  <si>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</si>
  <si>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</si>
  <si>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</si>
  <si>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</si>
  <si>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</si>
  <si>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</si>
  <si>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</si>
  <si>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</si>
  <si>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</si>
  <si>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</si>
  <si>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</si>
  <si>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</si>
  <si>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</si>
  <si>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</si>
  <si>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</si>
  <si>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</si>
  <si>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</si>
  <si>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</si>
  <si>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</si>
  <si>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</si>
  <si>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</si>
  <si>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</si>
  <si>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</si>
  <si>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</si>
  <si>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</si>
  <si>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</si>
  <si>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</si>
  <si>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</si>
  <si>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</si>
  <si>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</si>
  <si>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</si>
  <si>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</si>
  <si>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</si>
  <si>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</si>
  <si>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</si>
  <si>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</si>
  <si>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</si>
  <si>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</si>
  <si>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</si>
  <si>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</si>
  <si>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</si>
  <si>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</si>
  <si>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</si>
  <si>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</si>
  <si>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</si>
  <si>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</si>
  <si>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</si>
  <si>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</si>
  <si>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</si>
  <si>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</si>
  <si>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</si>
  <si>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</si>
  <si>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</si>
  <si>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</si>
  <si>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</si>
  <si>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</si>
  <si>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</si>
  <si>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</si>
  <si>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</si>
  <si>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</si>
  <si>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</si>
  <si>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</si>
  <si>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</si>
  <si>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</si>
  <si>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</si>
  <si>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</si>
  <si>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</si>
  <si>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</si>
  <si>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</si>
  <si>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</si>
  <si>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</si>
  <si>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</si>
  <si>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</si>
  <si>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</si>
  <si>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</si>
  <si>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</si>
  <si>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</si>
  <si>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</si>
  <si>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</si>
  <si>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</si>
  <si>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</si>
  <si>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</si>
  <si>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</si>
  <si>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</si>
  <si>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</si>
  <si>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</si>
  <si>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</si>
  <si>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</si>
  <si>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</si>
  <si>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</si>
  <si>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</si>
  <si>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</si>
  <si>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</si>
  <si>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</si>
  <si>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</si>
  <si>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</si>
  <si>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</si>
  <si>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</si>
  <si>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</si>
  <si>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</si>
  <si>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</si>
  <si>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</si>
  <si>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</si>
  <si>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</si>
  <si>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</si>
  <si>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</si>
  <si>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</si>
  <si>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</si>
  <si>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</si>
  <si>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</si>
  <si>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</si>
  <si>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</si>
  <si>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</si>
  <si>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</si>
  <si>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</si>
  <si>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</si>
  <si>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</si>
  <si>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</si>
  <si>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</si>
  <si>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</si>
  <si>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</si>
  <si>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</si>
  <si>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</si>
  <si>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</si>
  <si>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</si>
  <si>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</si>
  <si>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</si>
  <si>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</si>
  <si>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</si>
  <si>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</si>
  <si>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</si>
  <si>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</si>
  <si>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</si>
  <si>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</si>
  <si>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</si>
  <si>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</si>
  <si>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</si>
  <si>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</si>
  <si>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</si>
  <si>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</si>
  <si>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</si>
  <si>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</si>
  <si>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</si>
  <si>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</si>
  <si>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</si>
  <si>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</si>
  <si>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</si>
  <si>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</si>
  <si>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</si>
  <si>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</si>
  <si>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</si>
  <si>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</si>
  <si>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</si>
  <si>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</si>
  <si>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</si>
  <si>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</si>
  <si>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</si>
  <si>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</si>
  <si>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</si>
  <si>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</si>
  <si>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</si>
  <si>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</si>
  <si>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</si>
  <si>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</si>
  <si>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</si>
  <si>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</si>
  <si>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</si>
  <si>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</si>
  <si>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</si>
  <si>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</si>
  <si>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</si>
  <si>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</si>
  <si>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</si>
  <si>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</si>
  <si>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</si>
  <si>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</si>
  <si>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</si>
  <si>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</si>
  <si>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</si>
  <si>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</si>
  <si>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</si>
  <si>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</si>
  <si>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</si>
  <si>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</si>
  <si>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</si>
  <si>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</si>
  <si>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</si>
  <si>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</si>
  <si>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</si>
  <si>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</si>
  <si>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</si>
  <si>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</si>
  <si>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</si>
  <si>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</si>
  <si>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</si>
  <si>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</si>
  <si>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</si>
  <si>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</si>
  <si>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</si>
  <si>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</si>
  <si>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</si>
  <si>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</si>
  <si>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</si>
  <si>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</si>
  <si>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</si>
  <si>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</si>
  <si>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</si>
  <si>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</si>
  <si>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</si>
  <si>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</si>
  <si>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</si>
  <si>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</si>
  <si>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</si>
  <si>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</si>
  <si>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</si>
  <si>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</si>
  <si>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</si>
  <si>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</si>
  <si>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</si>
  <si>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</si>
  <si>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</si>
  <si>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</si>
  <si>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</si>
  <si>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</si>
  <si>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</si>
  <si>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</si>
  <si>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</si>
  <si>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</si>
  <si>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</si>
  <si>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</si>
  <si>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</si>
  <si>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</si>
  <si>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</si>
  <si>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</si>
  <si>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</si>
  <si>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</si>
  <si>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</si>
  <si>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</si>
  <si>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</si>
  <si>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</si>
  <si>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</si>
  <si>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</si>
  <si>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</si>
  <si>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</si>
  <si>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</si>
  <si>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</si>
  <si>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</si>
  <si>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</si>
  <si>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</si>
  <si>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</si>
  <si>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</si>
  <si>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</si>
  <si>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</si>
  <si>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</si>
  <si>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</si>
  <si>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</si>
  <si>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</si>
  <si>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</si>
  <si>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</si>
  <si>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</si>
  <si>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</si>
  <si>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</si>
  <si>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</si>
  <si>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</si>
  <si>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</si>
  <si>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</si>
  <si>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</si>
  <si>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</si>
  <si>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</si>
  <si>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</si>
  <si>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</si>
  <si>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</si>
  <si>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</si>
  <si>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</si>
  <si>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</si>
  <si>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</si>
  <si>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</si>
  <si>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</si>
  <si>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</si>
  <si>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</si>
  <si>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</si>
  <si>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</si>
  <si>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</si>
  <si>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</si>
  <si>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</si>
  <si>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</si>
  <si>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</si>
  <si>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</si>
  <si>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</si>
  <si>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</si>
  <si>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</si>
  <si>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</si>
  <si>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</si>
  <si>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</si>
  <si>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</si>
  <si>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</si>
  <si>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</si>
  <si>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</si>
  <si>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</si>
  <si>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</si>
  <si>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</si>
  <si>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</si>
  <si>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</si>
  <si>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</si>
  <si>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</si>
  <si>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</si>
  <si>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</si>
  <si>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</si>
  <si>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</si>
  <si>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</si>
  <si>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</si>
  <si>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</si>
  <si>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</si>
  <si>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</si>
  <si>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</si>
  <si>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</si>
  <si>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</si>
  <si>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</si>
  <si>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</si>
  <si>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</si>
  <si>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</si>
  <si>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</si>
  <si>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</si>
  <si>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</si>
  <si>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</si>
  <si>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</si>
  <si>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</si>
  <si>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</si>
  <si>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</si>
  <si>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</si>
  <si>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</si>
  <si>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</si>
  <si>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</si>
  <si>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</si>
  <si>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</si>
  <si>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</si>
  <si>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</si>
  <si>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</si>
  <si>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</si>
  <si>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</si>
  <si>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</si>
  <si>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</si>
  <si>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</si>
  <si>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</si>
  <si>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</si>
  <si>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</si>
  <si>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</si>
  <si>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</si>
  <si>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</si>
  <si>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</si>
  <si>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</si>
  <si>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</si>
  <si>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</si>
  <si>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</si>
  <si>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</si>
  <si>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</si>
  <si>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</si>
  <si>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</si>
  <si>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</si>
  <si>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</si>
  <si>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</si>
  <si>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</si>
  <si>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</si>
  <si>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</si>
  <si>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</si>
  <si>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</si>
  <si>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</si>
  <si>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</si>
  <si>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</si>
  <si>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</si>
  <si>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</si>
  <si>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</si>
  <si>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</si>
  <si>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</si>
  <si>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</si>
  <si>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</si>
  <si>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</si>
  <si>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</si>
  <si>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</si>
  <si>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</si>
  <si>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</si>
  <si>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</si>
  <si>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</si>
  <si>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</si>
  <si>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</si>
  <si>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</si>
  <si>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</si>
  <si>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</si>
  <si>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</si>
  <si>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</si>
  <si>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</si>
  <si>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</si>
  <si>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</si>
  <si>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</si>
  <si>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</si>
  <si>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</si>
  <si>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</si>
  <si>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</si>
  <si>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</si>
  <si>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</si>
  <si>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</si>
  <si>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</si>
  <si>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</si>
  <si>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</si>
  <si>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</si>
  <si>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</si>
  <si>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</si>
  <si>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</si>
  <si>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</si>
  <si>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</si>
  <si>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</si>
  <si>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</si>
  <si>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</si>
  <si>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</si>
  <si>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</si>
  <si>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</si>
  <si>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</si>
  <si>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</si>
  <si>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</si>
  <si>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</si>
  <si>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</si>
  <si>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</si>
  <si>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</si>
  <si>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</si>
  <si>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</si>
  <si>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</si>
  <si>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</si>
  <si>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</si>
  <si>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</si>
  <si>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</si>
  <si>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</si>
  <si>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</si>
  <si>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</si>
  <si>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</si>
  <si>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</si>
  <si>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</si>
  <si>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</si>
  <si>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</si>
  <si>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</si>
  <si>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</si>
  <si>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</si>
  <si>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</si>
  <si>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</si>
  <si>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</si>
  <si>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</si>
  <si>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</si>
  <si>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</si>
  <si>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</si>
  <si>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</si>
  <si>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</si>
  <si>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</si>
  <si>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</si>
  <si>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</si>
  <si>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</si>
  <si>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</si>
  <si>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</si>
  <si>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</si>
  <si>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</si>
  <si>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</si>
  <si>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</si>
  <si>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</si>
  <si>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</si>
  <si>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</si>
  <si>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</si>
  <si>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</si>
  <si>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</si>
  <si>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</si>
  <si>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</si>
  <si>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</si>
  <si>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</si>
  <si>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</si>
  <si>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</si>
  <si>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</si>
  <si>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</si>
  <si>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</si>
  <si>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</si>
  <si>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</si>
  <si>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</si>
  <si>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</si>
  <si>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</si>
  <si>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</si>
  <si>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</si>
  <si>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</si>
  <si>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</si>
  <si>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</si>
  <si>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</si>
  <si>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</si>
  <si>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</si>
  <si>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</si>
  <si>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</si>
  <si>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</si>
  <si>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</si>
  <si>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</si>
  <si>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</si>
  <si>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</si>
  <si>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</si>
  <si>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</si>
  <si>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</si>
  <si>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</si>
  <si>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</si>
  <si>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</si>
  <si>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</si>
  <si>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</si>
  <si>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</si>
  <si>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</si>
  <si>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</si>
  <si>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</si>
  <si>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</si>
  <si>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</si>
  <si>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</si>
  <si>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</si>
  <si>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</si>
  <si>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</si>
  <si>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</si>
  <si>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</si>
  <si>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</si>
  <si>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</si>
  <si>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</si>
  <si>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</si>
  <si>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</si>
  <si>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</si>
  <si>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</si>
  <si>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</si>
  <si>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</si>
  <si>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</si>
  <si>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</si>
  <si>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</si>
  <si>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</si>
  <si>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</si>
  <si>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</si>
  <si>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</si>
  <si>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</si>
  <si>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</si>
  <si>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</si>
  <si>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</si>
  <si>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</si>
  <si>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</si>
  <si>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</si>
  <si>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</si>
  <si>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</si>
  <si>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</si>
  <si>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</si>
  <si>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</si>
  <si>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</si>
  <si>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</si>
  <si>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</si>
  <si>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</si>
  <si>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</si>
  <si>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</si>
  <si>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</si>
  <si>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</si>
  <si>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</si>
  <si>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</si>
  <si>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</si>
  <si>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</si>
  <si>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</si>
  <si>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</si>
  <si>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</si>
  <si>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</si>
  <si>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</si>
  <si>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</si>
  <si>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</si>
  <si>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</si>
  <si>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</si>
  <si>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</si>
  <si>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</si>
  <si>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</si>
  <si>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</si>
  <si>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</si>
  <si>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</si>
  <si>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</si>
  <si>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</si>
  <si>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</si>
  <si>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</si>
  <si>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</si>
  <si>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</si>
  <si>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</si>
  <si>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</si>
  <si>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</si>
  <si>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</si>
  <si>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</si>
  <si>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</si>
  <si>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</si>
  <si>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</si>
  <si>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</si>
  <si>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</si>
  <si>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</si>
  <si>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</si>
  <si>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</si>
  <si>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</si>
  <si>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</si>
  <si>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</si>
  <si>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</si>
  <si>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</si>
  <si>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</si>
  <si>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</si>
  <si>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</si>
  <si>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</si>
  <si>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</si>
  <si>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</si>
  <si>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</si>
  <si>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</si>
  <si>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</si>
  <si>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</si>
  <si>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</si>
  <si>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</si>
  <si>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</si>
  <si>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</si>
  <si>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</si>
  <si>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</si>
  <si>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</si>
  <si>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</si>
  <si>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</si>
  <si>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</si>
  <si>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</si>
  <si>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</si>
  <si>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</si>
  <si>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</si>
  <si>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</si>
  <si>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</si>
  <si>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</si>
  <si>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</si>
  <si>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</si>
  <si>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</si>
  <si>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</si>
  <si>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</si>
  <si>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</si>
  <si>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</si>
  <si>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</si>
  <si>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</si>
  <si>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</si>
  <si>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</si>
  <si>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</si>
  <si>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</si>
  <si>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</si>
  <si>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</si>
  <si>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</si>
  <si>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</si>
  <si>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</si>
  <si>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</si>
  <si>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</si>
  <si>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</si>
  <si>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</si>
  <si>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</si>
  <si>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</si>
  <si>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</si>
  <si>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</si>
  <si>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</si>
  <si>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</si>
  <si>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</si>
  <si>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</si>
  <si>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</si>
  <si>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</si>
  <si>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</si>
  <si>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</si>
  <si>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</si>
  <si>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</si>
  <si>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</si>
  <si>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</si>
  <si>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</si>
  <si>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</si>
  <si>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</si>
  <si>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</si>
  <si>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</si>
  <si>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</si>
  <si>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</si>
  <si>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</si>
  <si>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</si>
  <si>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</si>
  <si>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</si>
  <si>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</si>
  <si>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</si>
  <si>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</si>
  <si>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</si>
  <si>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</si>
  <si>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</si>
  <si>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</si>
  <si>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</si>
  <si>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</si>
  <si>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</si>
  <si>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</si>
  <si>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</si>
  <si>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</si>
  <si>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</si>
  <si>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</si>
  <si>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</si>
  <si>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</si>
  <si>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</si>
  <si>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</si>
  <si>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</si>
  <si>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</si>
  <si>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</si>
  <si>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</si>
  <si>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</si>
  <si>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</si>
  <si>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</si>
  <si>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</si>
  <si>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</si>
  <si>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</si>
  <si>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</si>
  <si>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</si>
  <si>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</si>
  <si>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</si>
  <si>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</si>
  <si>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</si>
  <si>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</si>
  <si>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</si>
  <si>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</si>
  <si>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</si>
  <si>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</si>
  <si>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</si>
  <si>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</si>
  <si>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</si>
  <si>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</si>
  <si>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</si>
  <si>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</si>
  <si>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</si>
  <si>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</si>
  <si>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</si>
  <si>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</si>
  <si>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</si>
  <si>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</si>
  <si>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</si>
  <si>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</si>
  <si>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</si>
  <si>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</si>
  <si>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</si>
  <si>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</si>
  <si>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</si>
  <si>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</si>
  <si>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</si>
  <si>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</si>
  <si>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</si>
  <si>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</si>
  <si>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</si>
  <si>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</si>
  <si>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</si>
  <si>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</si>
  <si>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</si>
  <si>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</si>
  <si>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</si>
  <si>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</si>
  <si>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</si>
  <si>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</si>
  <si>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</si>
  <si>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</si>
  <si>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</si>
  <si>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</si>
  <si>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</si>
  <si>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</si>
  <si>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</si>
  <si>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</si>
  <si>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</si>
  <si>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</si>
  <si>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</si>
  <si>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</si>
  <si>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</si>
  <si>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</si>
  <si>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</si>
  <si>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</si>
  <si>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</si>
  <si>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</si>
  <si>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</si>
  <si>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</si>
  <si>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</si>
  <si>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</si>
  <si>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</si>
  <si>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</si>
  <si>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</si>
  <si>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</si>
  <si>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</si>
  <si>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</si>
  <si>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</si>
  <si>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</si>
  <si>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</si>
  <si>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</si>
  <si>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</si>
  <si>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</si>
  <si>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</si>
  <si>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</si>
  <si>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</si>
  <si>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</si>
  <si>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</si>
  <si>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</si>
  <si>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</si>
  <si>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</si>
  <si>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</si>
  <si>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</si>
  <si>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</si>
  <si>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</si>
  <si>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</si>
  <si>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</si>
  <si>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</si>
  <si>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</si>
  <si>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</si>
  <si>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</si>
  <si>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</si>
  <si>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</si>
  <si>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</si>
  <si>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</si>
  <si>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</si>
  <si>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</si>
  <si>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</si>
  <si>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</si>
  <si>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</si>
  <si>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</si>
  <si>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</si>
  <si>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</si>
  <si>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</si>
  <si>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</si>
  <si>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</si>
  <si>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</si>
  <si>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</si>
  <si>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</si>
  <si>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</si>
  <si>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</si>
  <si>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</si>
  <si>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</si>
  <si>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</si>
  <si>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</si>
  <si>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</si>
  <si>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</si>
  <si>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</si>
  <si>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</si>
  <si>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</si>
  <si>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</si>
  <si>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</si>
  <si>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</si>
  <si>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</si>
  <si>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</si>
  <si>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</si>
  <si>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</si>
  <si>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</si>
  <si>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</si>
  <si>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</si>
  <si>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</si>
  <si>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</si>
  <si>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</si>
  <si>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</si>
  <si>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</si>
  <si>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</si>
  <si>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</si>
  <si>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</si>
  <si>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</si>
  <si>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</si>
  <si>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</si>
  <si>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</si>
  <si>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</si>
  <si>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</si>
  <si>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</si>
  <si>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</si>
  <si>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</si>
  <si>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</si>
  <si>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</si>
  <si>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</si>
  <si>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</si>
  <si>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</si>
  <si>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</si>
  <si>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</si>
  <si>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</si>
  <si>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</si>
  <si>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</si>
  <si>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</si>
  <si>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</si>
  <si>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</si>
  <si>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</si>
  <si>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</si>
  <si>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</si>
  <si>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</si>
  <si>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</si>
  <si>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</si>
  <si>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</si>
  <si>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</si>
  <si>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</si>
  <si>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</si>
  <si>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</si>
  <si>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</si>
  <si>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</si>
  <si>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</si>
  <si>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</si>
  <si>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</si>
  <si>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</si>
  <si>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</si>
  <si>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</si>
  <si>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</si>
  <si>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</si>
  <si>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</si>
  <si>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</si>
  <si>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</si>
  <si>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</si>
  <si>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</si>
  <si>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</si>
  <si>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</si>
  <si>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</si>
  <si>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</si>
  <si>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</si>
  <si>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</si>
  <si>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</si>
  <si>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</si>
  <si>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</si>
  <si>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</si>
  <si>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</si>
  <si>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</si>
  <si>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</si>
  <si>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</si>
  <si>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</si>
  <si>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</si>
  <si>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</si>
  <si>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</si>
  <si>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</si>
  <si>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</si>
  <si>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</si>
  <si>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</si>
  <si>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</si>
  <si>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</si>
  <si>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</si>
  <si>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</si>
  <si>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</si>
  <si>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</si>
  <si>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</si>
  <si>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</si>
  <si>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</si>
  <si>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</si>
  <si>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</si>
  <si>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</si>
  <si>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</si>
  <si>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</si>
  <si>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</si>
  <si>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</si>
  <si>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</si>
  <si>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</si>
  <si>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</si>
  <si>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</si>
  <si>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</si>
  <si>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</si>
  <si>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</si>
  <si>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</si>
  <si>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</si>
  <si>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</si>
  <si>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</si>
  <si>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</si>
  <si>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</si>
  <si>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</si>
  <si>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</si>
  <si>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</si>
  <si>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</si>
  <si>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</si>
  <si>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</si>
  <si>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</si>
  <si>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</si>
  <si>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</si>
  <si>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</si>
  <si>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</si>
  <si>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</si>
  <si>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</si>
  <si>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</si>
  <si>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</si>
  <si>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</si>
  <si>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</si>
  <si>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</si>
  <si>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</si>
  <si>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</si>
  <si>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</si>
  <si>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</si>
  <si>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</si>
  <si>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</si>
  <si>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</si>
  <si>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</si>
  <si>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</si>
  <si>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</si>
  <si>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</si>
  <si>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</si>
  <si>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</si>
  <si>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</si>
  <si>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</si>
  <si>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</si>
  <si>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</si>
  <si>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</si>
  <si>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</si>
  <si>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</si>
  <si>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</si>
  <si>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</si>
  <si>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</si>
  <si>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</si>
  <si>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</si>
  <si>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</si>
  <si>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</si>
  <si>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</si>
  <si>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</si>
  <si>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</si>
  <si>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</si>
  <si>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</si>
  <si>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</si>
  <si>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</si>
  <si>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</si>
  <si>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</si>
  <si>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</si>
  <si>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</si>
  <si>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</si>
  <si>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</si>
  <si>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</si>
  <si>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</si>
  <si>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</si>
  <si>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</si>
  <si>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</si>
  <si>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</si>
  <si>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</si>
  <si>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</si>
  <si>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</si>
  <si>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</si>
  <si>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</si>
  <si>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</si>
  <si>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</si>
  <si>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</si>
  <si>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</si>
  <si>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</si>
  <si>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</si>
  <si>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</si>
  <si>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</si>
  <si>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</si>
  <si>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</si>
  <si>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</si>
  <si>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</si>
  <si>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</si>
  <si>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</si>
  <si>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</si>
  <si>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</si>
  <si>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</si>
  <si>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</si>
  <si>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</si>
  <si>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</si>
  <si>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</si>
  <si>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</si>
  <si>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</si>
  <si>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</si>
  <si>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</si>
  <si>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</si>
  <si>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</si>
  <si>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</si>
  <si>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</si>
  <si>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</si>
  <si>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</si>
  <si>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</si>
  <si>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</si>
  <si>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</si>
  <si>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</si>
  <si>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</si>
  <si>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</si>
  <si>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</si>
  <si>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</si>
  <si>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</si>
  <si>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</si>
  <si>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</si>
  <si>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</si>
  <si>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</si>
  <si>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</si>
  <si>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</si>
  <si>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</si>
  <si>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</si>
  <si>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</si>
  <si>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</si>
  <si>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</si>
  <si>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</si>
  <si>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</si>
  <si>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</si>
  <si>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</si>
  <si>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</si>
  <si>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</si>
  <si>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</si>
  <si>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</si>
  <si>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</si>
  <si>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</si>
  <si>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</si>
  <si>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</si>
  <si>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</si>
  <si>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</si>
  <si>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</si>
  <si>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</si>
  <si>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</si>
  <si>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</si>
  <si>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</si>
  <si>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</si>
  <si>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</si>
  <si>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</si>
  <si>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</si>
  <si>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</si>
  <si>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</si>
  <si>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</si>
  <si>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</si>
  <si>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</si>
  <si>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</si>
  <si>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</si>
  <si>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</si>
  <si>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</si>
  <si>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</si>
  <si>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</si>
  <si>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</si>
  <si>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</si>
  <si>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</si>
  <si>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</si>
  <si>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</si>
  <si>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</si>
  <si>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</si>
  <si>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</si>
  <si>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</si>
  <si>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</si>
  <si>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</si>
  <si>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</si>
  <si>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</si>
  <si>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</si>
  <si>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</si>
  <si>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</si>
  <si>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</si>
  <si>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</si>
  <si>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</si>
  <si>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</si>
  <si>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</si>
  <si>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</si>
  <si>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</si>
  <si>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</si>
  <si>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</si>
  <si>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</si>
  <si>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</si>
  <si>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</si>
  <si>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</si>
  <si>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</si>
  <si>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</si>
  <si>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</si>
  <si>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</si>
  <si>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</si>
  <si>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</si>
  <si>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</si>
  <si>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</si>
  <si>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</si>
  <si>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</si>
  <si>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</si>
  <si>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</si>
  <si>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</si>
  <si>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</si>
  <si>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</si>
  <si>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</si>
  <si>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</si>
  <si>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</si>
  <si>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</si>
  <si>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</si>
  <si>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</si>
  <si>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</si>
  <si>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</si>
  <si>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</si>
  <si>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</si>
  <si>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</si>
  <si>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</si>
  <si>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</si>
  <si>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</si>
  <si>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</si>
  <si>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</si>
  <si>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</si>
  <si>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</si>
  <si>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</si>
  <si>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</si>
  <si>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</si>
  <si>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</si>
  <si>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</si>
  <si>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</si>
  <si>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</si>
  <si>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</si>
  <si>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</si>
  <si>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</si>
  <si>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</si>
  <si>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</si>
  <si>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</si>
  <si>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</si>
  <si>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</si>
  <si>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</si>
  <si>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</si>
  <si>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</si>
  <si>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</si>
  <si>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</si>
  <si>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</si>
  <si>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</si>
  <si>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</si>
  <si>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</si>
  <si>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</si>
  <si>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</si>
  <si>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</si>
  <si>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</si>
  <si>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</si>
  <si>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</si>
  <si>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</si>
  <si>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</si>
  <si>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</si>
  <si>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</si>
  <si>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</si>
  <si>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</si>
  <si>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</si>
  <si>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</si>
  <si>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</si>
  <si>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</si>
  <si>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</si>
  <si>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</si>
  <si>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</si>
  <si>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</si>
  <si>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</si>
  <si>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</si>
  <si>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</si>
  <si>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</si>
  <si>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</si>
  <si>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</si>
  <si>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</si>
  <si>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</si>
  <si>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</si>
  <si>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</si>
  <si>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</si>
  <si>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</si>
  <si>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</si>
  <si>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</si>
  <si>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</si>
  <si>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</si>
  <si>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</si>
  <si>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</si>
  <si>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</si>
  <si>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</si>
  <si>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</si>
  <si>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</si>
  <si>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</si>
  <si>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</si>
  <si>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</si>
  <si>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</si>
  <si>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</si>
  <si>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</si>
  <si>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</si>
  <si>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</si>
  <si>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</si>
  <si>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</si>
  <si>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</si>
  <si>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</si>
  <si>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</si>
  <si>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</si>
  <si>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</si>
  <si>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</si>
  <si>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</si>
  <si>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</si>
  <si>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</si>
  <si>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</si>
  <si>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</si>
  <si>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</si>
  <si>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</si>
  <si>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</si>
  <si>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</si>
  <si>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</si>
  <si>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</si>
  <si>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</si>
  <si>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</si>
  <si>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</si>
  <si>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</si>
  <si>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</si>
  <si>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</si>
  <si>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</si>
  <si>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</si>
  <si>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</si>
  <si>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</si>
  <si>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</si>
  <si>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</si>
  <si>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</si>
  <si>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</si>
  <si>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</si>
  <si>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</si>
  <si>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</si>
  <si>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</si>
  <si>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</si>
  <si>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</si>
  <si>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</si>
  <si>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</si>
  <si>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</si>
  <si>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</si>
  <si>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</si>
  <si>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</si>
  <si>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</si>
  <si>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</si>
  <si>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</si>
  <si>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</si>
  <si>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</si>
  <si>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</si>
  <si>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</si>
  <si>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</si>
  <si>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</si>
  <si>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</si>
  <si>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</si>
  <si>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</si>
  <si>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</si>
  <si>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</si>
  <si>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</si>
  <si>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</si>
  <si>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</si>
  <si>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</si>
  <si>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</si>
  <si>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</si>
  <si>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</si>
  <si>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</si>
  <si>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</si>
  <si>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</si>
  <si>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</si>
  <si>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</si>
  <si>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</si>
  <si>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</si>
  <si>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</si>
  <si>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</si>
  <si>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</si>
  <si>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</si>
  <si>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</si>
  <si>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</si>
  <si>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</si>
  <si>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</si>
  <si>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</si>
  <si>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</si>
  <si>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</si>
  <si>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</si>
  <si>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</si>
  <si>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</si>
  <si>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</si>
  <si>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</si>
  <si>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</si>
  <si>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</si>
  <si>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</si>
  <si>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</si>
  <si>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</si>
  <si>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</si>
  <si>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</si>
  <si>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</si>
  <si>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</si>
  <si>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</si>
  <si>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</si>
  <si>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</si>
  <si>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</si>
  <si>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</si>
  <si>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</si>
  <si>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</si>
  <si>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</si>
  <si>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</si>
  <si>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</si>
  <si>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</si>
  <si>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</si>
  <si>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</si>
  <si>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</si>
  <si>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</si>
  <si>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</si>
  <si>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</si>
  <si>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</si>
  <si>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</si>
  <si>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</si>
  <si>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</si>
  <si>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</si>
  <si>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</si>
  <si>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</si>
  <si>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</si>
  <si>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</si>
  <si>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</si>
  <si>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</si>
  <si>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</si>
  <si>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</si>
  <si>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</si>
  <si>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</si>
  <si>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</si>
  <si>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</si>
  <si>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</si>
  <si>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</si>
  <si>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</si>
  <si>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</si>
  <si>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</si>
  <si>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</si>
  <si>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</si>
  <si>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</si>
  <si>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</si>
  <si>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</si>
  <si>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</si>
  <si>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</si>
  <si>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</si>
  <si>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</si>
  <si>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</si>
  <si>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</si>
  <si>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</si>
  <si>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</si>
  <si>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</si>
  <si>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</si>
  <si>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</si>
  <si>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</si>
  <si>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</si>
  <si>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</si>
  <si>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</si>
  <si>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</si>
  <si>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</si>
  <si>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</si>
  <si>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</si>
  <si>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</si>
  <si>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</si>
  <si>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</si>
  <si>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</si>
  <si>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</si>
  <si>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</si>
  <si>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</si>
  <si>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</si>
  <si>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</si>
  <si>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</si>
  <si>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</si>
  <si>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</si>
  <si>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</si>
  <si>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</si>
  <si>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</si>
  <si>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</si>
  <si>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</si>
  <si>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</si>
  <si>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</si>
  <si>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</si>
  <si>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</si>
  <si>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</si>
  <si>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</si>
  <si>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</si>
  <si>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</si>
  <si>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</si>
  <si>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</si>
  <si>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</si>
  <si>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</si>
  <si>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</si>
  <si>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</si>
  <si>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</si>
  <si>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</si>
  <si>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</si>
  <si>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</si>
  <si>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</si>
  <si>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</si>
  <si>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</si>
  <si>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</si>
  <si>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</si>
  <si>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</si>
  <si>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</si>
  <si>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</si>
  <si>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</si>
  <si>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</si>
  <si>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</si>
  <si>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</si>
  <si>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</si>
  <si>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</si>
  <si>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</si>
  <si>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</si>
  <si>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</si>
  <si>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</si>
  <si>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</si>
  <si>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</si>
  <si>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</si>
  <si>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</si>
  <si>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</si>
  <si>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</si>
  <si>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</si>
  <si>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</si>
  <si>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</si>
  <si>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</si>
  <si>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</si>
  <si>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</si>
  <si>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</si>
  <si>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</si>
  <si>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</si>
  <si>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</si>
  <si>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</si>
  <si>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</si>
  <si>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</si>
  <si>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</si>
  <si>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</si>
  <si>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</si>
  <si>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</si>
  <si>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</si>
  <si>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</si>
  <si>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</si>
  <si>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</si>
  <si>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</si>
  <si>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</si>
  <si>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</si>
  <si>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</si>
  <si>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</si>
  <si>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</si>
  <si>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</si>
  <si>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</si>
  <si>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</si>
  <si>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</si>
  <si>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</si>
  <si>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</si>
  <si>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</si>
  <si>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</si>
  <si>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</si>
  <si>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</si>
  <si>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</si>
  <si>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</si>
  <si>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</si>
  <si>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</si>
  <si>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</si>
  <si>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</si>
  <si>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</si>
  <si>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</si>
  <si>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</si>
  <si>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</si>
  <si>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</si>
  <si>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</si>
  <si>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</si>
  <si>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</si>
  <si>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</si>
  <si>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</si>
  <si>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</si>
  <si>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</si>
  <si>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</si>
  <si>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</si>
  <si>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</si>
  <si>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</si>
  <si>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</si>
  <si>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</si>
  <si>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</si>
  <si>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</si>
  <si>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</si>
  <si>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</si>
  <si>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</si>
  <si>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</si>
  <si>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</si>
  <si>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</si>
  <si>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</si>
  <si>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</si>
  <si>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</si>
  <si>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</si>
  <si>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</si>
  <si>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</si>
  <si>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</si>
  <si>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</si>
  <si>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</si>
  <si>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</si>
  <si>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</si>
  <si>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</si>
  <si>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</si>
  <si>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</si>
  <si>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</si>
  <si>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</si>
  <si>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</si>
  <si>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</si>
  <si>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</si>
  <si>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</si>
  <si>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</si>
  <si>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</si>
  <si>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</si>
  <si>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</si>
  <si>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</si>
  <si>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</si>
  <si>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</si>
  <si>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</si>
  <si>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</si>
  <si>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</si>
  <si>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</si>
  <si>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</si>
  <si>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</si>
  <si>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</si>
  <si>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</si>
  <si>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</si>
  <si>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</si>
  <si>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</si>
  <si>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</si>
  <si>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</si>
  <si>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</si>
  <si>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</si>
  <si>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</si>
  <si>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</si>
  <si>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</si>
  <si>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</si>
  <si>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</si>
  <si>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</si>
  <si>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</si>
  <si>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</si>
  <si>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</si>
  <si>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</si>
  <si>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</si>
  <si>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</si>
  <si>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</si>
  <si>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</si>
  <si>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</si>
  <si>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</si>
  <si>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</si>
  <si>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</si>
  <si>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</si>
  <si>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</si>
  <si>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</si>
  <si>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</si>
  <si>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</si>
  <si>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</si>
  <si>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</si>
  <si>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</si>
  <si>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</si>
  <si>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</si>
  <si>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</si>
  <si>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</si>
  <si>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</si>
  <si>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</si>
  <si>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</si>
  <si>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</si>
  <si>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</si>
  <si>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</si>
  <si>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</si>
  <si>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</si>
  <si>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</si>
  <si>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</si>
  <si>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</si>
  <si>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</si>
  <si>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</si>
  <si>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</si>
  <si>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</si>
  <si>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</si>
  <si>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</si>
  <si>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</si>
  <si>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</si>
  <si>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</si>
  <si>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</si>
  <si>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</si>
  <si>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</si>
  <si>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</si>
  <si>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</si>
  <si>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</si>
  <si>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</si>
  <si>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</si>
  <si>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</si>
  <si>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</si>
  <si>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</si>
  <si>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</si>
  <si>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</si>
  <si>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</si>
  <si>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</si>
  <si>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</si>
  <si>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</si>
  <si>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</si>
  <si>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</si>
  <si>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</si>
  <si>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</si>
  <si>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</si>
  <si>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</si>
  <si>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</si>
  <si>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</si>
  <si>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</si>
  <si>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</si>
  <si>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</si>
  <si>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</si>
  <si>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</si>
  <si>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</si>
  <si>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</si>
  <si>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</si>
  <si>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</si>
  <si>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</si>
  <si>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</si>
  <si>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</si>
  <si>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</si>
  <si>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</si>
  <si>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</si>
  <si>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</si>
  <si>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</si>
  <si>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</si>
  <si>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</si>
  <si>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</si>
  <si>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</si>
  <si>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</si>
  <si>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</si>
  <si>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</si>
  <si>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</si>
  <si>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</si>
  <si>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</si>
  <si>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</si>
  <si>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</si>
  <si>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</si>
  <si>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</si>
  <si>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</si>
  <si>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</si>
  <si>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</si>
  <si>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</si>
  <si>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</si>
  <si>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</si>
  <si>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</si>
  <si>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</si>
  <si>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</si>
  <si>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</si>
  <si>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</si>
  <si>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</si>
  <si>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</si>
  <si>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</si>
  <si>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</si>
  <si>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</si>
  <si>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</si>
  <si>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</si>
  <si>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</si>
  <si>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</si>
  <si>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</si>
  <si>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</si>
  <si>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</si>
  <si>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</si>
  <si>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</si>
  <si>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</si>
  <si>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</si>
  <si>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</si>
  <si>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</si>
  <si>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</si>
  <si>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</si>
  <si>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</si>
  <si>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</si>
  <si>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</si>
  <si>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</si>
  <si>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</si>
  <si>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</si>
  <si>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</si>
  <si>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</si>
  <si>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</si>
  <si>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</si>
  <si>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</si>
  <si>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</si>
  <si>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</si>
  <si>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</si>
  <si>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</si>
  <si>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</si>
  <si>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</si>
  <si>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</si>
  <si>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</si>
  <si>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</si>
  <si>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</si>
  <si>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</si>
  <si>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</si>
  <si>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</si>
  <si>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</si>
  <si>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</si>
  <si>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</si>
  <si>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</si>
  <si>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</si>
  <si>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</si>
  <si>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</si>
  <si>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</si>
  <si>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</si>
  <si>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</si>
  <si>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</si>
  <si>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</si>
  <si>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</si>
  <si>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</si>
  <si>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</si>
  <si>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</si>
  <si>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</si>
  <si>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</si>
  <si>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</si>
  <si>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</si>
  <si>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</si>
  <si>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</si>
  <si>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</si>
  <si>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</si>
  <si>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</si>
  <si>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</si>
  <si>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</si>
  <si>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</si>
  <si>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</si>
  <si>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</si>
  <si>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</si>
  <si>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</si>
  <si>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</si>
  <si>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</si>
  <si>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</si>
  <si>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</si>
  <si>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</si>
  <si>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</si>
  <si>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</si>
  <si>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</si>
  <si>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</si>
  <si>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</si>
  <si>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</si>
  <si>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</si>
  <si>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</si>
  <si>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</si>
  <si>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</si>
  <si>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</si>
  <si>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</si>
  <si>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</si>
  <si>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</si>
  <si>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</si>
  <si>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</si>
  <si>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</si>
  <si>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</si>
  <si>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</si>
  <si>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</si>
  <si>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</si>
  <si>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</si>
  <si>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</si>
  <si>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</si>
  <si>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</si>
  <si>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</si>
  <si>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</si>
  <si>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</si>
  <si>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</si>
  <si>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</si>
  <si>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</si>
  <si>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</si>
  <si>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</si>
  <si>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</si>
  <si>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</si>
  <si>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</si>
  <si>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</si>
  <si>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</si>
  <si>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</si>
  <si>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</si>
  <si>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</si>
  <si>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</si>
  <si>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</si>
  <si>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</si>
  <si>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</si>
  <si>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</si>
  <si>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</si>
  <si>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</si>
  <si>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</si>
  <si>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</si>
  <si>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</si>
  <si>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</si>
  <si>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</si>
  <si>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</si>
  <si>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</si>
  <si>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</si>
  <si>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</si>
  <si>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</si>
  <si>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</si>
  <si>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</si>
  <si>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</si>
  <si>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</si>
  <si>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</si>
  <si>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</si>
  <si>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</si>
  <si>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</si>
  <si>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</si>
  <si>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</si>
  <si>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</si>
  <si>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</si>
  <si>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</si>
  <si>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</si>
  <si>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</si>
  <si>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</si>
  <si>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</si>
  <si>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</si>
  <si>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</si>
  <si>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</si>
  <si>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</si>
  <si>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</si>
  <si>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</si>
  <si>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</si>
  <si>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</si>
  <si>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</si>
  <si>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</si>
  <si>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</si>
  <si>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</si>
  <si>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</si>
  <si>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</si>
  <si>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</si>
  <si>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</si>
  <si>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</si>
  <si>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</si>
  <si>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</si>
  <si>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</si>
  <si>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</si>
  <si>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</si>
  <si>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</si>
  <si>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</si>
  <si>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</si>
  <si>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</si>
  <si>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</si>
  <si>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</si>
  <si>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</si>
  <si>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</si>
  <si>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</si>
  <si>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</si>
  <si>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</si>
  <si>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</si>
  <si>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</si>
  <si>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</si>
  <si>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</si>
  <si>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</si>
  <si>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</si>
  <si>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</si>
  <si>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</si>
  <si>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</si>
  <si>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</si>
  <si>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</si>
  <si>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</si>
  <si>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</si>
  <si>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</si>
  <si>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</si>
  <si>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</si>
  <si>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</si>
  <si>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</si>
  <si>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</si>
  <si>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</si>
  <si>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</si>
  <si>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</si>
  <si>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</si>
  <si>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</si>
  <si>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</si>
  <si>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</si>
  <si>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</si>
  <si>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</si>
  <si>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</si>
  <si>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</si>
  <si>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</si>
  <si>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</si>
  <si>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</si>
  <si>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</si>
  <si>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</si>
  <si>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</si>
  <si>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</si>
  <si>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</si>
  <si>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</si>
  <si>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</si>
  <si>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</si>
  <si>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</si>
  <si>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</si>
  <si>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</si>
  <si>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</si>
  <si>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</si>
  <si>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</si>
  <si>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</si>
  <si>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</si>
  <si>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</si>
  <si>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</si>
  <si>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</si>
  <si>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</si>
  <si>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</si>
  <si>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</si>
  <si>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</si>
  <si>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</si>
  <si>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</si>
  <si>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</si>
  <si>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</si>
  <si>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</si>
  <si>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</si>
  <si>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</si>
  <si>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</si>
  <si>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</si>
  <si>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</si>
  <si>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</si>
  <si>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</si>
  <si>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</si>
  <si>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</si>
  <si>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</si>
  <si>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</si>
  <si>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</si>
  <si>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</si>
  <si>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</si>
  <si>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</si>
  <si>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</si>
  <si>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</si>
  <si>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</si>
  <si>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</si>
  <si>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</si>
  <si>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</si>
  <si>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</si>
  <si>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</si>
  <si>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</si>
  <si>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</si>
  <si>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</si>
  <si>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</si>
  <si>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</si>
  <si>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</si>
  <si>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</si>
  <si>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</si>
  <si>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</si>
  <si>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</si>
  <si>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</si>
  <si>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</si>
  <si>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</si>
  <si>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</si>
  <si>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</si>
  <si>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</si>
  <si>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</si>
  <si>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</si>
  <si>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</si>
  <si>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</si>
  <si>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</si>
  <si>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</si>
  <si>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</si>
  <si>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</si>
  <si>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</si>
  <si>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</si>
  <si>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</si>
  <si>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</si>
  <si>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</si>
  <si>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</si>
  <si>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</si>
  <si>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</si>
  <si>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</si>
  <si>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</si>
  <si>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</si>
  <si>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</si>
  <si>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</si>
  <si>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</si>
  <si>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</si>
  <si>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</si>
  <si>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</si>
  <si>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</si>
  <si>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</si>
  <si>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</si>
  <si>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</si>
  <si>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</si>
  <si>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</si>
  <si>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</si>
  <si>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</si>
  <si>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</si>
  <si>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</si>
  <si>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</si>
  <si>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</si>
  <si>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</si>
  <si>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</si>
  <si>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</si>
  <si>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</si>
  <si>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</si>
  <si>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</si>
  <si>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</si>
  <si>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</si>
  <si>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</si>
  <si>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</si>
  <si>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</si>
  <si>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</si>
  <si>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</si>
  <si>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</si>
  <si>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</si>
  <si>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</si>
  <si>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</si>
  <si>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</si>
  <si>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</si>
  <si>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</si>
  <si>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</si>
  <si>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</si>
  <si>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</si>
  <si>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</si>
  <si>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</si>
  <si>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</si>
  <si>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</si>
  <si>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</si>
  <si>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</si>
  <si>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</si>
  <si>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</si>
  <si>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</si>
  <si>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</si>
  <si>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</si>
  <si>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</si>
  <si>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</si>
  <si>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</si>
  <si>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</si>
  <si>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</si>
  <si>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</si>
  <si>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</si>
  <si>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</si>
  <si>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</si>
  <si>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</si>
  <si>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</si>
  <si>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</si>
  <si>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</si>
  <si>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</si>
  <si>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</si>
  <si>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</si>
  <si>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</si>
  <si>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</si>
  <si>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</si>
  <si>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</si>
  <si>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</si>
  <si>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</si>
  <si>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</si>
  <si>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</si>
  <si>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</si>
  <si>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</si>
  <si>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</si>
  <si>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</si>
  <si>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</si>
  <si>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</si>
  <si>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</si>
  <si>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</si>
  <si>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</si>
  <si>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</si>
  <si>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</si>
  <si>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</si>
  <si>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</si>
  <si>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</si>
  <si>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</si>
  <si>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</si>
  <si>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</si>
  <si>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</si>
  <si>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</si>
  <si>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</si>
  <si>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</si>
  <si>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</si>
  <si>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</si>
  <si>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</si>
  <si>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</si>
  <si>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</si>
  <si>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</si>
  <si>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</si>
  <si>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</si>
  <si>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</si>
  <si>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</si>
  <si>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</si>
  <si>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</si>
  <si>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</si>
  <si>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</si>
  <si>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</si>
  <si>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</si>
  <si>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</si>
  <si>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</si>
  <si>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</si>
  <si>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</si>
  <si>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</si>
  <si>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</si>
  <si>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</si>
  <si>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</si>
  <si>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</si>
  <si>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</si>
  <si>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</si>
  <si>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</si>
  <si>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</si>
  <si>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</si>
  <si>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</si>
  <si>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</si>
  <si>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</si>
  <si>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</si>
  <si>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</si>
  <si>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</si>
  <si>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</si>
  <si>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</si>
  <si>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</si>
  <si>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</si>
  <si>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</si>
  <si>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</si>
  <si>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</si>
  <si>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</si>
  <si>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</si>
  <si>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</si>
  <si>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</si>
  <si>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</si>
  <si>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</si>
  <si>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</si>
  <si>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</si>
  <si>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</si>
  <si>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</si>
  <si>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</si>
  <si>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</si>
  <si>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</si>
  <si>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</si>
  <si>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</si>
  <si>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</si>
  <si>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</si>
  <si>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</si>
  <si>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</si>
  <si>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</si>
  <si>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</si>
  <si>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</si>
  <si>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</si>
  <si>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</si>
  <si>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</si>
  <si>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</si>
  <si>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</si>
  <si>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</si>
  <si>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</si>
  <si>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</si>
  <si>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</si>
  <si>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</si>
  <si>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</si>
  <si>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</si>
  <si>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</si>
  <si>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</si>
  <si>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</si>
  <si>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</si>
  <si>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</si>
  <si>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</si>
  <si>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</si>
  <si>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</si>
  <si>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</si>
  <si>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</si>
  <si>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</si>
  <si>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</si>
  <si>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</si>
  <si>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</si>
  <si>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</si>
  <si>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</si>
  <si>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</si>
  <si>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</si>
  <si>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</si>
  <si>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</si>
  <si>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</si>
  <si>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</si>
  <si>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</si>
  <si>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</si>
  <si>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</si>
  <si>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</si>
  <si>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</si>
  <si>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</si>
  <si>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</si>
  <si>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</si>
  <si>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</si>
  <si>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</si>
  <si>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</si>
  <si>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</si>
  <si>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</si>
  <si>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</si>
  <si>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</si>
  <si>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</si>
  <si>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</si>
  <si>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</si>
  <si>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</si>
  <si>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</si>
  <si>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</si>
  <si>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</si>
  <si>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</si>
  <si>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</si>
  <si>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</si>
  <si>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</si>
  <si>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</si>
  <si>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</si>
  <si>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</si>
  <si>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</si>
  <si>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</si>
  <si>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</si>
  <si>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</si>
  <si>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</si>
  <si>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</si>
  <si>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</si>
  <si>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</si>
  <si>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</si>
  <si>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</si>
  <si>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</si>
  <si>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</si>
  <si>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</si>
  <si>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</si>
  <si>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</si>
  <si>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</si>
  <si>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</si>
  <si>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</si>
  <si>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</si>
  <si>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</si>
  <si>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</si>
  <si>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</si>
  <si>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</si>
  <si>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</si>
  <si>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</si>
  <si>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</si>
  <si>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</si>
  <si>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</si>
  <si>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</si>
  <si>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</si>
  <si>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</si>
  <si>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</si>
  <si>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</si>
  <si>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</si>
  <si>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</si>
  <si>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</si>
  <si>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</si>
  <si>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</si>
  <si>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</si>
  <si>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</si>
  <si>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</si>
  <si>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</si>
  <si>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</si>
  <si>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</si>
  <si>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</si>
  <si>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</si>
  <si>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</si>
  <si>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</si>
  <si>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</si>
  <si>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</si>
  <si>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</si>
  <si>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</si>
  <si>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</si>
  <si>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</si>
  <si>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</si>
  <si>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</si>
  <si>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</si>
  <si>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</si>
  <si>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</si>
  <si>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</si>
  <si>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</si>
  <si>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</si>
  <si>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</si>
  <si>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</si>
  <si>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</si>
  <si>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</si>
  <si>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</si>
  <si>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</si>
  <si>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</si>
  <si>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</si>
  <si>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</si>
  <si>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</si>
  <si>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</si>
  <si>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</si>
  <si>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</si>
  <si>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</si>
  <si>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</si>
  <si>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</si>
  <si>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</si>
  <si>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</si>
  <si>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</si>
  <si>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</si>
  <si>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</si>
  <si>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</si>
  <si>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</si>
  <si>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</si>
  <si>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</si>
  <si>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</si>
  <si>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</si>
  <si>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</si>
  <si>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</si>
  <si>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</si>
  <si>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</si>
  <si>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</si>
  <si>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</si>
  <si>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</si>
  <si>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</si>
  <si>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</si>
  <si>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</si>
  <si>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</si>
  <si>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</si>
  <si>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</si>
  <si>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</si>
  <si>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</si>
  <si>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</si>
  <si>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</si>
  <si>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</si>
  <si>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</si>
  <si>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</si>
  <si>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</si>
  <si>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</si>
  <si>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</si>
  <si>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</si>
  <si>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</si>
  <si>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</si>
  <si>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</si>
  <si>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</si>
  <si>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</si>
  <si>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</si>
  <si>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</si>
  <si>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</si>
  <si>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</si>
  <si>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</si>
  <si>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</si>
  <si>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</si>
  <si>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</si>
  <si>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</si>
  <si>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</si>
  <si>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</si>
  <si>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</si>
  <si>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</si>
  <si>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</si>
  <si>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</si>
  <si>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</si>
  <si>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</si>
  <si>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</si>
  <si>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</si>
  <si>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</si>
  <si>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</si>
  <si>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</si>
  <si>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</si>
  <si>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</si>
  <si>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</si>
  <si>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</si>
  <si>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</si>
  <si>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</si>
  <si>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</si>
  <si>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</si>
  <si>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</si>
  <si>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</si>
  <si>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</si>
  <si>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</si>
  <si>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</si>
  <si>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</si>
  <si>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</si>
  <si>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</si>
  <si>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</si>
  <si>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</si>
  <si>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</si>
  <si>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</si>
  <si>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</si>
  <si>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</si>
  <si>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</si>
  <si>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</si>
  <si>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</si>
  <si>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</si>
  <si>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</si>
  <si>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</si>
  <si>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</si>
  <si>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</si>
  <si>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</si>
  <si>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</si>
  <si>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</si>
  <si>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</si>
  <si>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</si>
  <si>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</si>
  <si>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</si>
  <si>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</si>
  <si>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</si>
  <si>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</si>
  <si>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</si>
  <si>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</si>
  <si>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</si>
  <si>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</si>
  <si>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</si>
  <si>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</si>
  <si>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</si>
  <si>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</si>
  <si>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</si>
  <si>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</si>
  <si>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</si>
  <si>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</si>
  <si>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</si>
  <si>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</si>
  <si>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</si>
  <si>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</si>
  <si>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</si>
  <si>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</si>
  <si>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</si>
  <si>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</si>
  <si>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</si>
  <si>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</si>
  <si>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</si>
  <si>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</si>
  <si>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</si>
  <si>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</si>
  <si>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</si>
  <si>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</si>
  <si>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</si>
  <si>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</si>
  <si>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</si>
  <si>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</si>
  <si>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</si>
  <si>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</si>
  <si>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</si>
  <si>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</si>
  <si>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</si>
  <si>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</si>
  <si>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</si>
  <si>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</si>
  <si>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</si>
  <si>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</si>
  <si>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</si>
  <si>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</si>
  <si>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</si>
  <si>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</si>
  <si>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</si>
  <si>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</si>
  <si>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</si>
  <si>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</si>
  <si>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</si>
  <si>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</si>
  <si>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</si>
  <si>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</si>
  <si>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</si>
  <si>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</si>
  <si>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</si>
  <si>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</si>
  <si>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</si>
  <si>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</si>
  <si>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</si>
  <si>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</si>
  <si>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</si>
  <si>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</si>
  <si>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</si>
  <si>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</si>
  <si>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</si>
  <si>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</si>
  <si>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</si>
  <si>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</si>
  <si>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</si>
  <si>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</si>
  <si>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</si>
  <si>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</si>
  <si>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</si>
  <si>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</si>
  <si>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</si>
  <si>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</si>
  <si>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</si>
  <si>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</si>
  <si>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</si>
  <si>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</si>
  <si>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</si>
  <si>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</si>
  <si>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</si>
  <si>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</si>
  <si>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</si>
  <si>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</si>
  <si>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</si>
  <si>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</si>
  <si>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</si>
  <si>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</si>
  <si>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</si>
  <si>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</si>
  <si>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</si>
  <si>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</si>
  <si>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</si>
  <si>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</si>
  <si>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</si>
  <si>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</si>
  <si>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</si>
  <si>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</si>
  <si>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</si>
  <si>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</si>
  <si>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</si>
  <si>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</si>
  <si>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</si>
  <si>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</si>
  <si>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</si>
  <si>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</si>
  <si>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</si>
  <si>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</si>
  <si>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</si>
  <si>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</si>
  <si>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</si>
  <si>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</si>
  <si>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</si>
  <si>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</si>
  <si>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</si>
  <si>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</si>
  <si>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</si>
  <si>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</si>
  <si>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</si>
  <si>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</si>
  <si>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</si>
  <si>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</si>
  <si>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</si>
  <si>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</si>
  <si>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</si>
  <si>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</si>
  <si>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</si>
  <si>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</si>
  <si>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</si>
  <si>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</si>
  <si>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</si>
  <si>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</si>
  <si>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</si>
  <si>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</si>
  <si>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</si>
  <si>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</si>
  <si>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</si>
  <si>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</si>
  <si>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</si>
  <si>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</si>
  <si>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</si>
  <si>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</si>
  <si>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</si>
  <si>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</si>
  <si>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</si>
  <si>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</si>
  <si>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</si>
  <si>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</si>
  <si>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</si>
  <si>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</si>
  <si>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</si>
  <si>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</si>
  <si>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</si>
  <si>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</si>
  <si>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</si>
  <si>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</si>
  <si>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</si>
  <si>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</si>
  <si>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</si>
  <si>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</si>
  <si>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</si>
  <si>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</si>
  <si>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</si>
  <si>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</si>
  <si>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</si>
  <si>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</si>
  <si>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</si>
  <si>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</si>
  <si>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</si>
  <si>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</si>
  <si>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</si>
  <si>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</si>
  <si>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</si>
  <si>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</si>
  <si>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</si>
  <si>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</si>
  <si>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</si>
  <si>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</si>
  <si>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</si>
  <si>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</si>
  <si>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</si>
  <si>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</si>
  <si>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</si>
  <si>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</si>
  <si>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</si>
  <si>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</si>
  <si>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</si>
  <si>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</si>
  <si>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</si>
  <si>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</si>
  <si>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</si>
  <si>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</si>
  <si>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</si>
  <si>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</si>
  <si>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</si>
  <si>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</si>
  <si>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</si>
  <si>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</si>
  <si>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</si>
  <si>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</si>
  <si>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</si>
  <si>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</si>
  <si>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</si>
  <si>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</si>
  <si>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</si>
  <si>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</si>
  <si>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</si>
  <si>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</si>
  <si>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</si>
  <si>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</si>
  <si>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</si>
  <si>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</si>
  <si>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</si>
  <si>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</si>
  <si>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</si>
  <si>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</si>
  <si>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</si>
  <si>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</si>
  <si>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</si>
  <si>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</si>
  <si>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</si>
  <si>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</si>
  <si>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</si>
  <si>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</si>
  <si>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</si>
  <si>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</si>
  <si>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</si>
  <si>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</si>
  <si>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</si>
  <si>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</si>
  <si>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</si>
  <si>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</si>
  <si>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</si>
  <si>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</si>
  <si>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</si>
  <si>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</si>
  <si>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</si>
  <si>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</si>
  <si>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</si>
  <si>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</si>
  <si>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</si>
  <si>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</si>
  <si>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</si>
  <si>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</si>
  <si>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</si>
  <si>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</si>
  <si>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</si>
  <si>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</si>
  <si>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</si>
  <si>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</si>
  <si>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</si>
  <si>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</si>
  <si>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</si>
  <si>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</si>
  <si>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</si>
  <si>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</si>
  <si>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</si>
  <si>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</si>
  <si>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</si>
  <si>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</si>
  <si>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</si>
  <si>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</si>
  <si>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</si>
  <si>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</si>
  <si>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</si>
  <si>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</si>
  <si>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</si>
  <si>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</si>
  <si>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</si>
  <si>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</si>
  <si>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</si>
  <si>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</si>
  <si>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</si>
  <si>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</si>
  <si>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</si>
  <si>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</si>
  <si>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</si>
  <si>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</si>
  <si>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</si>
  <si>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</si>
  <si>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</si>
  <si>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</si>
  <si>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</si>
  <si>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</si>
  <si>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</si>
  <si>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</si>
  <si>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</si>
  <si>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</si>
  <si>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</si>
  <si>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</si>
  <si>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</si>
  <si>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</si>
  <si>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</si>
  <si>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</si>
  <si>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</si>
  <si>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</si>
  <si>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</si>
  <si>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</si>
  <si>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</si>
  <si>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</si>
  <si>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</si>
  <si>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</si>
  <si>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</si>
  <si>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</si>
  <si>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</si>
  <si>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</si>
  <si>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</si>
  <si>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</si>
  <si>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</si>
  <si>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</si>
  <si>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</si>
  <si>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</si>
  <si>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</si>
  <si>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</si>
  <si>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</si>
  <si>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</si>
  <si>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</si>
  <si>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</si>
  <si>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</si>
  <si>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</si>
  <si>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</si>
  <si>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</si>
  <si>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</si>
  <si>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</si>
  <si>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</si>
  <si>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</si>
  <si>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</si>
  <si>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</si>
  <si>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</si>
  <si>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</si>
  <si>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</si>
  <si>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</si>
  <si>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</si>
  <si>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</si>
  <si>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</si>
  <si>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</si>
  <si>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</si>
  <si>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</si>
  <si>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</si>
  <si>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</si>
  <si>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</si>
  <si>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</si>
  <si>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</si>
  <si>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</si>
  <si>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</si>
  <si>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</si>
  <si>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</si>
  <si>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</si>
  <si>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</si>
  <si>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</si>
  <si>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</si>
  <si>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</si>
  <si>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</si>
  <si>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</si>
  <si>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</si>
  <si>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</si>
  <si>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</si>
  <si>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</si>
  <si>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</si>
  <si>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</si>
  <si>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</si>
  <si>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</si>
  <si>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</si>
  <si>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</si>
  <si>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</si>
  <si>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</si>
  <si>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</si>
  <si>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</si>
  <si>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</si>
  <si>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</si>
  <si>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</si>
  <si>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</si>
  <si>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</si>
  <si>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</si>
  <si>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</si>
  <si>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</si>
  <si>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</si>
  <si>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</si>
  <si>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</si>
  <si>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</si>
  <si>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</si>
  <si>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</si>
  <si>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</si>
  <si>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</si>
  <si>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</si>
  <si>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</si>
  <si>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</si>
  <si>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</si>
  <si>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</si>
  <si>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</si>
  <si>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</si>
  <si>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</si>
  <si>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</si>
  <si>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</si>
  <si>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</si>
  <si>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</si>
  <si>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</si>
  <si>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</si>
  <si>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</si>
  <si>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</si>
  <si>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</si>
  <si>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</si>
  <si>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</si>
  <si>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</si>
  <si>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</si>
  <si>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</si>
  <si>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</si>
  <si>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</si>
  <si>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</si>
  <si>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</si>
  <si>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</si>
  <si>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</si>
  <si>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</si>
  <si>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</si>
  <si>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</si>
  <si>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</si>
  <si>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</si>
  <si>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</si>
  <si>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</si>
  <si>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</si>
  <si>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</si>
  <si>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</si>
  <si>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</si>
  <si>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</si>
  <si>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</si>
  <si>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</si>
  <si>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</si>
  <si>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</si>
  <si>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</si>
  <si>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</si>
  <si>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</si>
  <si>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</si>
  <si>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</si>
  <si>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</si>
  <si>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</si>
  <si>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</si>
  <si>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</si>
  <si>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</si>
  <si>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</si>
  <si>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</si>
  <si>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</si>
  <si>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</si>
  <si>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</si>
  <si>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</si>
  <si>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</si>
  <si>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</si>
  <si>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</si>
  <si>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</si>
  <si>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</si>
  <si>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</si>
  <si>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</si>
  <si>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</si>
  <si>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</si>
  <si>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</si>
  <si>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</si>
  <si>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</si>
  <si>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</si>
  <si>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</si>
  <si>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</si>
  <si>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</si>
  <si>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</si>
  <si>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</si>
  <si>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</si>
  <si>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</si>
  <si>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</si>
  <si>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</si>
  <si>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</si>
  <si>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</si>
  <si>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</si>
  <si>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</si>
  <si>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</si>
  <si>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</si>
  <si>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</si>
  <si>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</si>
  <si>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</si>
  <si>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</si>
  <si>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</si>
  <si>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</si>
  <si>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</si>
  <si>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</si>
  <si>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</si>
  <si>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</si>
  <si>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</si>
  <si>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</si>
  <si>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</si>
  <si>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</si>
  <si>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</si>
  <si>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</si>
  <si>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</si>
  <si>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</si>
  <si>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</si>
  <si>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</si>
  <si>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</si>
  <si>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</si>
  <si>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</si>
  <si>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</si>
  <si>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</si>
  <si>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</si>
  <si>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</si>
  <si>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</si>
  <si>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</si>
  <si>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</si>
  <si>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</si>
  <si>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</si>
  <si>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</si>
  <si>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</si>
  <si>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</si>
  <si>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</si>
  <si>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</si>
  <si>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</si>
  <si>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</si>
  <si>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</si>
  <si>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</si>
  <si>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</si>
  <si>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</si>
  <si>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</si>
  <si>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</si>
  <si>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</si>
  <si>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</si>
  <si>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</si>
  <si>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</si>
  <si>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</si>
  <si>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</si>
  <si>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</si>
  <si>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</si>
  <si>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</si>
  <si>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</si>
  <si>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</si>
  <si>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</si>
  <si>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</si>
  <si>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</si>
  <si>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</si>
  <si>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</si>
  <si>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</si>
  <si>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</si>
  <si>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</si>
  <si>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</si>
  <si>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</si>
  <si>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</si>
  <si>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</si>
  <si>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</si>
  <si>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</si>
  <si>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</si>
  <si>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</si>
  <si>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</si>
  <si>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</si>
  <si>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</si>
  <si>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</si>
  <si>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</si>
  <si>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</si>
  <si>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</si>
  <si>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</si>
  <si>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</si>
  <si>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</si>
  <si>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</si>
  <si>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</si>
  <si>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</si>
  <si>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</si>
  <si>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</si>
  <si>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</si>
  <si>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</si>
  <si>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</si>
  <si>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</si>
  <si>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</si>
  <si>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</si>
  <si>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</si>
  <si>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</si>
  <si>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</si>
  <si>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</si>
  <si>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</si>
  <si>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</si>
  <si>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</si>
  <si>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</si>
  <si>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</si>
  <si>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</si>
  <si>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</si>
  <si>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</si>
  <si>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</si>
  <si>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</si>
  <si>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</si>
  <si>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</si>
  <si>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</si>
  <si>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</si>
  <si>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</si>
  <si>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</si>
  <si>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</si>
  <si>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</si>
  <si>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</si>
  <si>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</si>
  <si>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</si>
  <si>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</si>
  <si>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</si>
  <si>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</si>
  <si>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</si>
  <si>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</si>
  <si>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</si>
  <si>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</si>
  <si>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</si>
  <si>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</si>
  <si>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</si>
  <si>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</si>
  <si>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</si>
  <si>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</si>
  <si>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</si>
  <si>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</si>
  <si>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</si>
  <si>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</si>
  <si>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</si>
  <si>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</si>
  <si>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</si>
  <si>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</si>
  <si>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</si>
  <si>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</si>
  <si>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</si>
  <si>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</si>
  <si>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</si>
  <si>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</si>
  <si>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</si>
  <si>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</si>
  <si>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</si>
  <si>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</si>
  <si>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</si>
  <si>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</si>
  <si>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</si>
  <si>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</si>
  <si>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</si>
  <si>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</si>
  <si>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</si>
  <si>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</si>
  <si>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</si>
  <si>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</si>
  <si>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</si>
  <si>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</si>
  <si>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</si>
  <si>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</si>
  <si>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</si>
  <si>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</si>
  <si>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</si>
  <si>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</si>
  <si>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</si>
  <si>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</si>
  <si>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</si>
  <si>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</si>
  <si>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</si>
  <si>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</si>
  <si>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</si>
  <si>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</si>
  <si>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</si>
  <si>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</si>
  <si>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</si>
  <si>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</si>
  <si>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</si>
  <si>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</si>
  <si>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</si>
  <si>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</si>
  <si>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</si>
  <si>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</si>
  <si>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</si>
  <si>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</si>
  <si>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</si>
  <si>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</si>
  <si>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</si>
  <si>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</si>
  <si>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</si>
  <si>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</si>
  <si>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</si>
  <si>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</si>
  <si>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</si>
  <si>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</si>
  <si>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</si>
  <si>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</si>
  <si>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</si>
  <si>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</si>
  <si>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</si>
  <si>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</si>
  <si>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</si>
  <si>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</si>
  <si>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</si>
  <si>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</si>
  <si>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</si>
  <si>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</si>
  <si>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</si>
  <si>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</si>
  <si>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</si>
  <si>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</si>
  <si>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</si>
  <si>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</si>
  <si>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</si>
  <si>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</si>
  <si>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</si>
  <si>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</si>
  <si>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</si>
  <si>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</si>
  <si>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</si>
  <si>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</si>
  <si>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</si>
  <si>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</si>
  <si>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</si>
  <si>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</si>
  <si>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</si>
  <si>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</si>
  <si>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</si>
  <si>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</si>
  <si>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</si>
  <si>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</si>
  <si>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</si>
  <si>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</si>
  <si>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</si>
  <si>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</si>
  <si>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</si>
  <si>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</si>
  <si>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</si>
  <si>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</si>
  <si>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</si>
  <si>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</si>
  <si>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</si>
  <si>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</si>
  <si>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</si>
  <si>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</si>
  <si>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</si>
  <si>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</si>
  <si>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</si>
  <si>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</si>
  <si>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</si>
  <si>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</si>
  <si>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</si>
  <si>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</si>
  <si>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</si>
  <si>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</si>
  <si>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</si>
  <si>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</si>
  <si>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</si>
  <si>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</si>
  <si>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</si>
  <si>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</si>
  <si>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</si>
  <si>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</si>
  <si>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</si>
  <si>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</si>
  <si>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</si>
  <si>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</si>
  <si>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</si>
  <si>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</si>
  <si>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</si>
  <si>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</si>
  <si>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</si>
  <si>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</si>
  <si>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</si>
  <si>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</si>
  <si>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</si>
  <si>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</si>
  <si>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</si>
  <si>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</si>
  <si>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</si>
  <si>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</si>
  <si>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</si>
  <si>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</si>
  <si>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</si>
  <si>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</si>
  <si>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</si>
  <si>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</si>
  <si>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</si>
  <si>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</si>
  <si>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</si>
  <si>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</si>
  <si>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</si>
  <si>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</si>
  <si>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</si>
  <si>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</si>
  <si>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</si>
  <si>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</si>
  <si>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</si>
  <si>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</si>
  <si>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</si>
  <si>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</si>
  <si>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</si>
  <si>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</si>
  <si>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</si>
  <si>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</si>
  <si>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</si>
  <si>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</si>
  <si>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</si>
  <si>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</si>
  <si>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</si>
  <si>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</si>
  <si>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</si>
  <si>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</si>
  <si>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</si>
  <si>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</si>
  <si>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</si>
  <si>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</si>
  <si>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</si>
  <si>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</si>
  <si>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</si>
  <si>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</si>
  <si>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</si>
  <si>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</si>
  <si>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</si>
  <si>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</si>
  <si>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</si>
  <si>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</si>
  <si>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</si>
  <si>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</si>
  <si>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</si>
  <si>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</si>
  <si>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</si>
  <si>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</si>
  <si>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</si>
  <si>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</si>
  <si>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</si>
  <si>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</si>
  <si>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</si>
  <si>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</si>
  <si>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</si>
  <si>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</si>
  <si>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</si>
  <si>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</si>
  <si>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</si>
  <si>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</si>
  <si>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</si>
  <si>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</si>
  <si>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</si>
  <si>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</si>
  <si>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</si>
  <si>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</si>
  <si>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</si>
  <si>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</si>
  <si>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</si>
  <si>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</si>
  <si>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</si>
  <si>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</si>
  <si>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</si>
  <si>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</si>
  <si>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</si>
  <si>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</si>
  <si>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</si>
  <si>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</si>
  <si>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</si>
  <si>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</si>
  <si>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</si>
  <si>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</si>
  <si>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</si>
  <si>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</si>
  <si>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</si>
  <si>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</si>
  <si>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</si>
  <si>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</si>
  <si>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</si>
  <si>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</si>
  <si>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</si>
  <si>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</si>
  <si>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</si>
  <si>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</si>
  <si>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</si>
  <si>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</si>
  <si>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</si>
  <si>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</si>
  <si>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</si>
  <si>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</si>
  <si>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</si>
  <si>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</si>
  <si>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</si>
  <si>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</si>
  <si>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</si>
  <si>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</si>
  <si>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</si>
  <si>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</si>
  <si>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</si>
  <si>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</si>
  <si>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</si>
  <si>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</si>
  <si>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</si>
  <si>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</si>
  <si>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</si>
  <si>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</si>
  <si>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</si>
  <si>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</si>
  <si>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</si>
  <si>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</si>
  <si>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</si>
  <si>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</si>
  <si>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</si>
  <si>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</si>
  <si>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</si>
  <si>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</si>
  <si>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</si>
  <si>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</si>
  <si>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</si>
  <si>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</si>
  <si>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</si>
  <si>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</si>
  <si>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</si>
  <si>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</si>
  <si>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</si>
  <si>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</si>
  <si>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</si>
  <si>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</si>
  <si>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</si>
  <si>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</si>
  <si>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</si>
  <si>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</si>
  <si>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</si>
  <si>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</si>
  <si>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</si>
  <si>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</si>
  <si>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</si>
  <si>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</si>
  <si>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</si>
  <si>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</si>
  <si>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</si>
  <si>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</si>
  <si>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</si>
  <si>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</si>
  <si>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</si>
  <si>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</si>
  <si>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</si>
  <si>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</si>
  <si>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</si>
  <si>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</si>
  <si>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</si>
  <si>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</si>
  <si>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</si>
  <si>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</si>
  <si>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</si>
  <si>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</si>
  <si>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</si>
  <si>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</si>
  <si>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</si>
  <si>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</si>
  <si>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</si>
  <si>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</si>
  <si>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</si>
  <si>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</si>
  <si>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</si>
  <si>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</si>
  <si>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</si>
  <si>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</si>
  <si>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</si>
  <si>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</si>
  <si>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</si>
  <si>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</si>
  <si>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</si>
  <si>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</si>
  <si>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</si>
  <si>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</si>
  <si>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</si>
  <si>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</si>
  <si>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</si>
  <si>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</si>
  <si>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</si>
  <si>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</si>
  <si>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</si>
  <si>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</si>
  <si>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</si>
  <si>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</si>
  <si>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</si>
  <si>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</si>
  <si>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</si>
  <si>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</si>
  <si>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</si>
  <si>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</si>
  <si>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</si>
  <si>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</si>
  <si>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</si>
  <si>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</si>
  <si>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</si>
  <si>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</si>
  <si>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</si>
  <si>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</si>
  <si>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</si>
  <si>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</si>
  <si>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</si>
  <si>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</si>
  <si>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</si>
  <si>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</si>
  <si>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</si>
  <si>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</si>
  <si>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</si>
  <si>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</si>
  <si>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</si>
  <si>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</si>
  <si>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</si>
  <si>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</si>
  <si>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</si>
  <si>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</si>
  <si>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</si>
  <si>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</si>
  <si>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</si>
  <si>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</si>
  <si>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</si>
  <si>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</si>
  <si>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</si>
  <si>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</si>
  <si>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</si>
  <si>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</si>
  <si>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</si>
  <si>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</si>
  <si>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</si>
  <si>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</si>
  <si>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</si>
  <si>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</si>
  <si>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</si>
  <si>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</si>
  <si>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</si>
  <si>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</si>
  <si>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</si>
  <si>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</si>
  <si>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</si>
  <si>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</si>
  <si>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</si>
  <si>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</si>
  <si>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</si>
  <si>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</si>
  <si>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</si>
  <si>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</si>
  <si>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</si>
  <si>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</si>
  <si>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</si>
  <si>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</si>
  <si>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</si>
  <si>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</si>
  <si>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</si>
  <si>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</si>
  <si>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</si>
  <si>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</si>
  <si>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</si>
  <si>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</si>
  <si>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</si>
  <si>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</si>
  <si>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</si>
  <si>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</si>
  <si>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</si>
  <si>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</si>
  <si>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</si>
  <si>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</si>
  <si>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</si>
  <si>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</si>
  <si>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</si>
  <si>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</si>
  <si>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</si>
  <si>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</si>
  <si>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</si>
  <si>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</si>
  <si>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</si>
  <si>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</si>
  <si>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</si>
  <si>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</si>
  <si>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</si>
  <si>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</si>
  <si>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</si>
  <si>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</si>
  <si>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</si>
  <si>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</si>
  <si>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</si>
  <si>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</si>
  <si>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</si>
  <si>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</si>
  <si>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</si>
  <si>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</si>
  <si>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</si>
  <si>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</si>
  <si>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</si>
  <si>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</si>
  <si>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</si>
  <si>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</si>
  <si>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</si>
  <si>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</si>
  <si>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</si>
  <si>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</si>
  <si>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</si>
  <si>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</si>
  <si>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</si>
  <si>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</si>
  <si>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</si>
  <si>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</si>
  <si>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</si>
  <si>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</si>
  <si>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</si>
  <si>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</si>
  <si>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</si>
  <si>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</si>
  <si>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</si>
  <si>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</si>
  <si>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</si>
  <si>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</si>
  <si>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</si>
  <si>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</si>
  <si>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</si>
  <si>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</si>
  <si>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</si>
  <si>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</si>
  <si>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</si>
  <si>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</si>
  <si>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</si>
  <si>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</si>
  <si>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</si>
  <si>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</si>
  <si>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</si>
  <si>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</si>
  <si>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</si>
  <si>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</si>
  <si>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</si>
  <si>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</si>
  <si>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</si>
  <si>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</si>
  <si>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</si>
  <si>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</si>
  <si>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</si>
  <si>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</si>
  <si>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</si>
  <si>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</si>
  <si>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</si>
  <si>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</si>
  <si>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</si>
  <si>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</si>
  <si>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</si>
  <si>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</si>
  <si>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</si>
  <si>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</si>
  <si>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</si>
  <si>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</si>
  <si>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</si>
  <si>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</si>
  <si>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</si>
  <si>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</si>
  <si>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</si>
  <si>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</si>
  <si>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</si>
  <si>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</si>
  <si>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</si>
  <si>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</si>
  <si>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</si>
  <si>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</si>
  <si>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</si>
  <si>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</si>
  <si>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</si>
  <si>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</si>
  <si>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</si>
  <si>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</si>
  <si>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</si>
  <si>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</si>
  <si>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</si>
  <si>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</si>
  <si>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</si>
  <si>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</si>
  <si>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</si>
  <si>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</si>
  <si>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</si>
  <si>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</si>
  <si>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</si>
  <si>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</si>
  <si>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</si>
  <si>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</si>
  <si>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</si>
  <si>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</si>
  <si>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</si>
  <si>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</si>
  <si>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</si>
  <si>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</si>
  <si>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</si>
  <si>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</si>
  <si>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</si>
  <si>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</si>
  <si>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</si>
  <si>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</si>
  <si>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</si>
  <si>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</si>
  <si>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</si>
  <si>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</si>
  <si>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</si>
  <si>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</si>
  <si>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</si>
  <si>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</si>
  <si>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</si>
  <si>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</si>
  <si>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</si>
  <si>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</si>
  <si>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</si>
  <si>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</si>
  <si>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</si>
  <si>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</si>
  <si>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</si>
  <si>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</si>
  <si>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</si>
  <si>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</si>
  <si>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</si>
  <si>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</si>
  <si>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</si>
  <si>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</si>
  <si>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</si>
  <si>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</si>
  <si>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</si>
  <si>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</si>
  <si>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</si>
  <si>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</si>
  <si>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</si>
  <si>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</si>
  <si>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</si>
  <si>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</si>
  <si>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</si>
  <si>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</si>
  <si>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</si>
  <si>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</si>
  <si>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</si>
  <si>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</si>
  <si>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</si>
  <si>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</si>
  <si>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</si>
  <si>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</si>
  <si>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</si>
  <si>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</si>
  <si>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</si>
  <si>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</si>
  <si>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</si>
  <si>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</si>
  <si>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</si>
  <si>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</si>
  <si>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</si>
  <si>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</si>
  <si>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</si>
  <si>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</si>
  <si>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</si>
  <si>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</si>
  <si>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</si>
  <si>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</si>
  <si>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</si>
  <si>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</si>
  <si>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</si>
  <si>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</si>
  <si>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</si>
  <si>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</si>
  <si>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</si>
  <si>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</si>
  <si>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</si>
  <si>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</si>
  <si>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</si>
  <si>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</si>
  <si>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</si>
  <si>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</si>
  <si>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</si>
  <si>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</si>
  <si>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</si>
  <si>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</si>
  <si>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</si>
  <si>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</si>
  <si>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</si>
  <si>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</si>
  <si>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</si>
  <si>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</si>
  <si>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</si>
  <si>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</si>
  <si>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</si>
  <si>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</si>
  <si>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</si>
  <si>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</si>
  <si>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</si>
  <si>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</si>
  <si>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</si>
  <si>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</si>
  <si>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</si>
  <si>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</si>
  <si>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</si>
  <si>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</si>
  <si>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</si>
  <si>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</si>
  <si>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</si>
  <si>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</si>
  <si>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</si>
  <si>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</si>
  <si>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</si>
  <si>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</si>
  <si>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</si>
  <si>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</si>
  <si>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</si>
  <si>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</si>
  <si>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</si>
  <si>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</si>
  <si>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</si>
  <si>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</si>
  <si>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</si>
  <si>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</si>
  <si>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</si>
  <si>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</si>
  <si>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</si>
  <si>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</si>
  <si>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</si>
  <si>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</si>
  <si>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</si>
  <si>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</si>
  <si>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</si>
  <si>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</si>
  <si>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</si>
  <si>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</si>
  <si>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</si>
  <si>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</si>
  <si>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</si>
  <si>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</si>
  <si>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</si>
  <si>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</si>
  <si>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</si>
  <si>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</si>
  <si>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</si>
  <si>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</si>
  <si>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</si>
  <si>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</si>
  <si>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</si>
  <si>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</si>
  <si>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</si>
  <si>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</si>
  <si>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</si>
  <si>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</si>
  <si>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</si>
  <si>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</si>
  <si>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</si>
  <si>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</si>
  <si>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</si>
  <si>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</si>
  <si>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</si>
  <si>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</si>
  <si>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</si>
  <si>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</si>
  <si>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</si>
  <si>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</si>
  <si>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</si>
  <si>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</si>
  <si>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</si>
  <si>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</si>
  <si>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</si>
  <si>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</si>
  <si>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</si>
  <si>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</si>
  <si>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</si>
  <si>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</si>
  <si>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</si>
  <si>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</si>
  <si>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</si>
  <si>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</si>
  <si>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</si>
  <si>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</si>
  <si>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</si>
  <si>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</si>
  <si>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</si>
  <si>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</si>
  <si>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</si>
  <si>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</si>
  <si>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</si>
  <si>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</si>
  <si>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</si>
  <si>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</si>
  <si>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</si>
  <si>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</si>
  <si>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</si>
  <si>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</si>
  <si>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</si>
  <si>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</si>
  <si>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</si>
  <si>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</si>
  <si>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</si>
  <si>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</si>
  <si>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</si>
  <si>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</si>
  <si>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</si>
  <si>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</si>
  <si>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</si>
  <si>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</si>
  <si>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</si>
  <si>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</si>
  <si>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</si>
  <si>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</si>
  <si>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</si>
  <si>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</si>
  <si>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</si>
  <si>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</si>
  <si>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</si>
  <si>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</si>
  <si>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</si>
  <si>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</si>
  <si>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</si>
  <si>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</si>
  <si>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</si>
  <si>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</si>
  <si>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</si>
  <si>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</si>
  <si>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</si>
  <si>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</si>
  <si>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</si>
  <si>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</si>
  <si>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</si>
  <si>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</si>
  <si>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</si>
  <si>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</si>
  <si>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</si>
  <si>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</si>
  <si>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</si>
  <si>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</si>
  <si>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</si>
  <si>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</si>
  <si>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</si>
  <si>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</si>
  <si>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</si>
  <si>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</si>
  <si>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</si>
  <si>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</si>
  <si>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</si>
  <si>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</si>
  <si>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</si>
  <si>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</si>
  <si>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</si>
  <si>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</si>
  <si>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</si>
  <si>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</si>
  <si>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</si>
  <si>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</si>
  <si>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</si>
  <si>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</si>
  <si>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</si>
  <si>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</si>
  <si>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</si>
  <si>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</si>
  <si>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</si>
  <si>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</si>
  <si>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</si>
  <si>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</si>
  <si>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</si>
  <si>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</si>
  <si>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</si>
  <si>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</si>
  <si>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</si>
  <si>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</si>
  <si>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</si>
  <si>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</si>
  <si>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</si>
  <si>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</si>
  <si>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</si>
  <si>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</si>
  <si>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</si>
  <si>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</si>
  <si>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</si>
  <si>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</si>
  <si>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</si>
  <si>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</si>
  <si>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</si>
  <si>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</si>
  <si>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</si>
  <si>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</si>
  <si>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</si>
  <si>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</si>
  <si>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</si>
  <si>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</si>
  <si>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</si>
  <si>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</si>
  <si>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</si>
  <si>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</si>
  <si>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</si>
  <si>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</si>
  <si>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</si>
  <si>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</si>
  <si>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</si>
  <si>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</si>
  <si>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</si>
  <si>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</si>
  <si>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</si>
  <si>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</si>
  <si>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</si>
  <si>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</si>
  <si>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</si>
  <si>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</si>
  <si>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</si>
  <si>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</si>
  <si>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</si>
  <si>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</si>
  <si>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</si>
  <si>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</si>
  <si>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</si>
  <si>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</si>
  <si>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</si>
  <si>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</si>
  <si>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</si>
  <si>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</si>
  <si>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</si>
  <si>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</si>
  <si>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</si>
  <si>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</si>
  <si>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</si>
  <si>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</si>
  <si>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</si>
  <si>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</si>
  <si>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</si>
  <si>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</si>
  <si>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</si>
  <si>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</si>
  <si>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</si>
  <si>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</si>
  <si>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</si>
  <si>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</si>
  <si>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</si>
  <si>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</si>
  <si>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</si>
  <si>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</si>
  <si>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</si>
  <si>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</si>
  <si>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</si>
  <si>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</si>
  <si>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</si>
  <si>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</si>
  <si>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</si>
  <si>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</si>
  <si>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</si>
  <si>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</si>
  <si>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</si>
  <si>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</si>
  <si>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</si>
  <si>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</si>
  <si>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</si>
  <si>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</si>
  <si>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</si>
  <si>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</si>
  <si>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</si>
  <si>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</si>
  <si>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</si>
  <si>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</si>
  <si>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</si>
  <si>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</si>
  <si>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</si>
  <si>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</si>
  <si>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</si>
  <si>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</si>
  <si>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</si>
  <si>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</si>
  <si>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</si>
  <si>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</si>
  <si>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</si>
  <si>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</si>
  <si>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</si>
  <si>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</si>
  <si>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</si>
  <si>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</si>
  <si>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</si>
  <si>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</si>
  <si>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</si>
  <si>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</si>
  <si>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</si>
  <si>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</si>
  <si>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</si>
  <si>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</si>
  <si>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</si>
  <si>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</si>
  <si>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</si>
  <si>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</si>
  <si>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</si>
  <si>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</si>
  <si>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</si>
  <si>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</si>
  <si>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</si>
  <si>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</si>
  <si>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</si>
  <si>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</si>
  <si>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</si>
  <si>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</si>
  <si>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</si>
  <si>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</si>
  <si>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</si>
  <si>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</si>
  <si>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</si>
  <si>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</si>
  <si>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</si>
  <si>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</si>
  <si>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</si>
  <si>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</si>
  <si>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</si>
  <si>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</si>
  <si>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</si>
  <si>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</si>
  <si>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</si>
  <si>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</si>
  <si>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</si>
  <si>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</si>
  <si>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</si>
  <si>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</si>
  <si>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</si>
  <si>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</si>
  <si>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</si>
  <si>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</si>
  <si>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</si>
  <si>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</si>
  <si>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</si>
  <si>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</si>
  <si>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</si>
  <si>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</si>
  <si>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</si>
  <si>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</si>
  <si>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</si>
  <si>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</si>
  <si>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</si>
  <si>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</si>
  <si>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</si>
  <si>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</si>
  <si>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</si>
  <si>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</si>
  <si>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</si>
  <si>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</si>
  <si>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</si>
  <si>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</si>
  <si>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</si>
  <si>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</si>
  <si>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</si>
  <si>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</si>
  <si>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</si>
  <si>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</si>
  <si>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</si>
  <si>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</si>
  <si>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</si>
  <si>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</si>
  <si>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</si>
  <si>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</si>
  <si>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</si>
  <si>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</si>
  <si>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</si>
  <si>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</si>
  <si>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</si>
  <si>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</si>
  <si>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</si>
  <si>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</si>
  <si>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</si>
  <si>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</si>
  <si>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</si>
  <si>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</si>
  <si>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</si>
  <si>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</si>
  <si>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</si>
  <si>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</si>
  <si>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</si>
  <si>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</si>
  <si>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</si>
  <si>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</si>
  <si>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</si>
  <si>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</si>
  <si>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</si>
  <si>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</si>
  <si>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</si>
  <si>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</si>
  <si>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</si>
  <si>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</si>
  <si>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</si>
  <si>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</si>
  <si>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</si>
  <si>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</si>
  <si>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</si>
  <si>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</si>
  <si>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</si>
  <si>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</si>
  <si>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</si>
  <si>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</si>
  <si>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</si>
  <si>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</si>
  <si>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</si>
  <si>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</si>
  <si>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</si>
  <si>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</si>
  <si>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</si>
  <si>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</si>
  <si>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</si>
  <si>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</si>
  <si>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</si>
  <si>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</si>
  <si>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</si>
  <si>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</si>
  <si>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</si>
  <si>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</si>
  <si>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</si>
  <si>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</si>
  <si>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</si>
  <si>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</si>
  <si>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</si>
  <si>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</si>
  <si>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</si>
  <si>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</si>
  <si>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</si>
  <si>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</si>
  <si>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</si>
  <si>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</si>
  <si>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</si>
  <si>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</si>
  <si>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</si>
  <si>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</si>
  <si>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</si>
  <si>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</si>
  <si>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</si>
  <si>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</si>
  <si>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</si>
  <si>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</si>
  <si>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</si>
  <si>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</si>
  <si>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</si>
  <si>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</si>
  <si>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</si>
  <si>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</si>
  <si>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</si>
  <si>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</si>
  <si>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</si>
  <si>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</si>
  <si>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</si>
  <si>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</si>
  <si>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</si>
  <si>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</si>
  <si>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</si>
  <si>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</si>
  <si>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</si>
  <si>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</si>
  <si>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</si>
  <si>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</si>
  <si>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</si>
  <si>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</si>
  <si>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</si>
  <si>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</si>
  <si>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</si>
  <si>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</si>
  <si>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</si>
  <si>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</si>
  <si>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</si>
  <si>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</si>
  <si>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</si>
  <si>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</si>
  <si>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</si>
  <si>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</si>
  <si>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</si>
  <si>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</si>
  <si>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</si>
  <si>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</si>
  <si>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</si>
  <si>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</si>
  <si>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</si>
  <si>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</si>
  <si>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</si>
  <si>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</si>
  <si>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</si>
  <si>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</si>
  <si>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</si>
  <si>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</si>
  <si>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</si>
  <si>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</si>
  <si>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</si>
  <si>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</si>
  <si>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</si>
  <si>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</si>
  <si>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</si>
  <si>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</si>
  <si>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</si>
  <si>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</si>
  <si>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</si>
  <si>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</si>
  <si>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</si>
  <si>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</si>
  <si>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</si>
  <si>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</si>
  <si>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</si>
  <si>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</si>
  <si>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</si>
  <si>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</si>
  <si>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</si>
  <si>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</si>
  <si>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</si>
  <si>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</si>
  <si>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</si>
  <si>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</si>
  <si>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</si>
  <si>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</si>
  <si>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</si>
  <si>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</si>
  <si>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</si>
  <si>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</si>
  <si>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</si>
  <si>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</si>
  <si>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</si>
  <si>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</si>
  <si>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</si>
  <si>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</si>
  <si>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</si>
  <si>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</si>
  <si>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</si>
  <si>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</si>
  <si>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</si>
  <si>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</si>
  <si>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</si>
  <si>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</si>
  <si>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</si>
  <si>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</si>
  <si>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</si>
  <si>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</si>
  <si>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</si>
  <si>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</si>
  <si>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</si>
  <si>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</si>
  <si>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</si>
  <si>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</si>
  <si>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</si>
  <si>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</si>
  <si>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</si>
  <si>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</si>
  <si>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</si>
  <si>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</si>
  <si>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</si>
  <si>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</si>
  <si>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</si>
  <si>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</si>
  <si>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</si>
  <si>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</si>
  <si>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</si>
  <si>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</si>
  <si>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</si>
  <si>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</si>
  <si>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</si>
  <si>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</si>
  <si>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</si>
  <si>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</si>
  <si>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</si>
  <si>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</si>
  <si>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</si>
  <si>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</si>
  <si>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</si>
  <si>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</si>
  <si>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</si>
  <si>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</si>
  <si>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</si>
  <si>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</si>
  <si>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</si>
  <si>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</si>
  <si>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</si>
  <si>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</si>
  <si>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</si>
  <si>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</si>
  <si>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</si>
  <si>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</si>
  <si>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</si>
  <si>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</si>
  <si>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</si>
  <si>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</si>
  <si>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</si>
  <si>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</si>
  <si>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</si>
  <si>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</si>
  <si>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</si>
  <si>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</si>
  <si>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</si>
  <si>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</si>
  <si>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</si>
  <si>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</si>
  <si>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</si>
  <si>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</si>
  <si>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</si>
  <si>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</si>
  <si>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</si>
  <si>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</si>
  <si>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</si>
  <si>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</si>
  <si>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</si>
  <si>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</si>
  <si>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</si>
  <si>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</si>
  <si>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</si>
  <si>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</si>
  <si>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</si>
  <si>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</si>
  <si>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</si>
  <si>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</si>
  <si>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</si>
  <si>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</si>
  <si>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</si>
  <si>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</si>
  <si>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</si>
  <si>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</si>
  <si>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</si>
  <si>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</si>
  <si>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</si>
  <si>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</si>
  <si>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</si>
  <si>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</si>
  <si>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</si>
  <si>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</si>
  <si>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</si>
  <si>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</si>
  <si>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</si>
  <si>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</si>
  <si>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</si>
  <si>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</si>
  <si>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</si>
  <si>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</si>
  <si>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</si>
  <si>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</si>
  <si>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</si>
  <si>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</si>
  <si>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</si>
  <si>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</si>
  <si>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</si>
  <si>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</si>
  <si>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</si>
  <si>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</si>
  <si>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</si>
  <si>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</si>
  <si>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</si>
  <si>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</si>
  <si>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</si>
  <si>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</si>
  <si>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</si>
  <si>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</si>
  <si>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</si>
  <si>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</si>
  <si>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</si>
  <si>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</si>
  <si>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</si>
  <si>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</si>
  <si>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</si>
  <si>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</si>
  <si>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</si>
  <si>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</si>
  <si>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</si>
  <si>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</si>
  <si>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</si>
  <si>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</si>
  <si>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</si>
  <si>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</si>
  <si>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</si>
  <si>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</si>
  <si>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</si>
  <si>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</si>
  <si>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</si>
  <si>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</si>
  <si>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</si>
  <si>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</si>
  <si>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</si>
  <si>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</si>
  <si>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</si>
  <si>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</si>
  <si>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</si>
  <si>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</si>
  <si>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</si>
  <si>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</si>
  <si>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</si>
  <si>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</si>
  <si>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</si>
  <si>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</si>
  <si>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</si>
  <si>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</si>
  <si>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</si>
  <si>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</si>
  <si>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</si>
  <si>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</si>
  <si>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</si>
  <si>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</si>
  <si>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</si>
  <si>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</si>
  <si>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</si>
  <si>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</si>
  <si>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</si>
  <si>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</si>
  <si>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</si>
  <si>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</si>
  <si>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</si>
  <si>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</si>
  <si>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</si>
  <si>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</si>
  <si>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</si>
  <si>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</si>
  <si>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</si>
  <si>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</si>
  <si>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</si>
  <si>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</si>
  <si>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</si>
  <si>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</si>
  <si>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</si>
  <si>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</si>
  <si>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</si>
  <si>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</si>
  <si>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</si>
  <si>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</si>
  <si>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</si>
  <si>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</si>
  <si>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</si>
  <si>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</si>
  <si>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</si>
  <si>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</si>
  <si>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</si>
  <si>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</si>
  <si>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</si>
  <si>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</si>
  <si>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</si>
  <si>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</si>
  <si>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</si>
  <si>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</si>
  <si>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</si>
  <si>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</si>
  <si>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</si>
  <si>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</si>
  <si>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</si>
  <si>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</si>
  <si>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</si>
  <si>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</si>
  <si>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</si>
  <si>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</si>
  <si>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</si>
  <si>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</si>
  <si>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</si>
  <si>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</si>
  <si>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</si>
  <si>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</si>
  <si>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</si>
  <si>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</si>
  <si>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</si>
  <si>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</si>
  <si>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</si>
  <si>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</si>
  <si>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</si>
  <si>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</si>
  <si>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</si>
  <si>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</si>
  <si>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</si>
  <si>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</si>
  <si>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</si>
  <si>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</si>
  <si>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</si>
  <si>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</si>
  <si>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</si>
  <si>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</si>
  <si>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</si>
  <si>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</si>
  <si>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</si>
  <si>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</si>
  <si>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</si>
  <si>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</si>
  <si>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</si>
  <si>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</si>
  <si>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</si>
  <si>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</si>
  <si>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</si>
  <si>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</si>
  <si>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</si>
  <si>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</si>
  <si>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</si>
  <si>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</si>
  <si>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</si>
  <si>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</si>
  <si>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</si>
  <si>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</si>
  <si>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</si>
  <si>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</si>
  <si>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</si>
  <si>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</si>
  <si>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</si>
  <si>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</si>
  <si>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</si>
  <si>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</si>
  <si>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</si>
  <si>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</si>
  <si>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</si>
  <si>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</si>
  <si>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</si>
  <si>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</si>
  <si>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</si>
  <si>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</si>
  <si>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</si>
  <si>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</si>
  <si>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</si>
  <si>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</si>
  <si>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</si>
  <si>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</si>
  <si>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</si>
  <si>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</si>
  <si>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</si>
  <si>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</si>
  <si>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</si>
  <si>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</si>
  <si>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</si>
  <si>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</si>
  <si>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</si>
  <si>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</si>
  <si>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</si>
  <si>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</si>
  <si>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</si>
  <si>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</si>
  <si>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</si>
  <si>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</si>
  <si>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</si>
  <si>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</si>
  <si>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</si>
  <si>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</si>
  <si>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</si>
  <si>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</si>
  <si>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</si>
  <si>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</si>
  <si>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</si>
  <si>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</si>
  <si>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</si>
  <si>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</si>
  <si>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</si>
  <si>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</si>
  <si>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</si>
  <si>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</si>
  <si>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</si>
  <si>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</si>
  <si>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</si>
  <si>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</si>
  <si>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</si>
  <si>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</si>
  <si>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</si>
  <si>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</si>
  <si>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</si>
  <si>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</si>
  <si>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</si>
  <si>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</si>
  <si>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</si>
  <si>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</si>
  <si>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</si>
  <si>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</si>
  <si>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</si>
  <si>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</si>
  <si>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</si>
  <si>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</si>
  <si>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</si>
  <si>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</si>
  <si>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</si>
  <si>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</si>
  <si>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</si>
  <si>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</si>
  <si>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</si>
  <si>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</si>
  <si>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</si>
  <si>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</si>
  <si>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</si>
  <si>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</si>
  <si>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</si>
  <si>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</si>
  <si>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</si>
  <si>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</si>
  <si>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</si>
  <si>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</si>
  <si>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</si>
  <si>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</si>
  <si>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</si>
  <si>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</si>
  <si>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</si>
  <si>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</si>
  <si>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</si>
  <si>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</si>
  <si>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</si>
  <si>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</si>
  <si>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</si>
  <si>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</si>
  <si>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</si>
  <si>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</si>
  <si>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</si>
  <si>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</si>
  <si>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</si>
  <si>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</si>
  <si>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</si>
  <si>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</si>
  <si>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</si>
  <si>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</si>
  <si>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</si>
  <si>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</si>
  <si>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</si>
  <si>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</si>
  <si>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</si>
  <si>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</si>
  <si>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</si>
  <si>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</si>
  <si>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</si>
  <si>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</si>
  <si>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</si>
  <si>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</si>
  <si>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</si>
  <si>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</si>
  <si>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</si>
  <si>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</si>
  <si>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</si>
  <si>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</si>
  <si>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</si>
  <si>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</si>
  <si>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</si>
  <si>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</si>
  <si>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</si>
  <si>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</si>
  <si>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</si>
  <si>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</si>
  <si>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</si>
  <si>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</si>
  <si>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</si>
  <si>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</si>
  <si>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</si>
  <si>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</si>
  <si>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</si>
  <si>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</si>
  <si>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</si>
  <si>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</si>
  <si>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</si>
  <si>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</si>
  <si>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</si>
  <si>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</si>
  <si>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</si>
  <si>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</si>
  <si>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</si>
  <si>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</si>
  <si>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</si>
  <si>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</si>
  <si>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</si>
  <si>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</si>
  <si>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</si>
  <si>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</si>
  <si>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</si>
  <si>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</si>
  <si>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</si>
  <si>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</si>
  <si>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</si>
  <si>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</si>
  <si>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</si>
  <si>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</si>
  <si>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</si>
  <si>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</si>
  <si>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</si>
  <si>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</si>
  <si>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</si>
  <si>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</si>
  <si>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</si>
  <si>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</si>
  <si>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</si>
  <si>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</si>
  <si>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</si>
  <si>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</si>
  <si>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</si>
  <si>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</si>
  <si>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</si>
  <si>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</si>
  <si>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</si>
  <si>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</si>
  <si>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</si>
  <si>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</si>
  <si>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</si>
  <si>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</si>
  <si>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</si>
  <si>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</si>
  <si>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</si>
  <si>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</si>
  <si>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</si>
  <si>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</si>
  <si>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</si>
  <si>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</si>
  <si>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</si>
  <si>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</si>
  <si>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</si>
  <si>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</si>
  <si>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</si>
  <si>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</si>
  <si>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</si>
  <si>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</si>
  <si>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</si>
  <si>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</si>
  <si>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</si>
  <si>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</si>
  <si>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</si>
  <si>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</si>
  <si>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</si>
  <si>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</si>
  <si>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</si>
  <si>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</si>
  <si>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</si>
  <si>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</si>
  <si>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</si>
  <si>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</si>
  <si>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</si>
  <si>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</si>
  <si>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</si>
  <si>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</si>
  <si>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</si>
  <si>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</si>
  <si>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</si>
  <si>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</si>
  <si>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</si>
  <si>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</si>
  <si>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</si>
  <si>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</si>
  <si>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</si>
  <si>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</si>
  <si>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</si>
  <si>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</si>
  <si>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</si>
  <si>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</si>
  <si>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</si>
  <si>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</si>
  <si>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</si>
  <si>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</si>
  <si>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</si>
  <si>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</si>
  <si>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</si>
  <si>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</si>
  <si>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</si>
  <si>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</si>
  <si>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</si>
  <si>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</si>
  <si>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</si>
  <si>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</si>
  <si>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</si>
  <si>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</si>
  <si>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</si>
  <si>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</si>
  <si>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</si>
  <si>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</si>
  <si>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</si>
  <si>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</si>
  <si>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</si>
  <si>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</si>
  <si>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</si>
  <si>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</si>
  <si>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</si>
  <si>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</si>
  <si>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</si>
  <si>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</si>
  <si>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</si>
  <si>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</si>
  <si>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</si>
  <si>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</si>
  <si>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</si>
  <si>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</si>
  <si>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</si>
  <si>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</si>
  <si>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</si>
  <si>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</si>
  <si>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</si>
  <si>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</si>
  <si>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</si>
  <si>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</si>
  <si>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</si>
  <si>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</si>
  <si>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</si>
  <si>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</si>
  <si>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</si>
  <si>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</si>
  <si>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</si>
  <si>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</si>
  <si>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</si>
  <si>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</si>
  <si>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</si>
  <si>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</si>
  <si>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</si>
  <si>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</si>
  <si>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</si>
  <si>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</si>
  <si>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</si>
  <si>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</si>
  <si>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</si>
  <si>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</si>
  <si>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</si>
  <si>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</si>
  <si>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</si>
  <si>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</si>
  <si>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</si>
  <si>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</si>
  <si>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</si>
  <si>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</si>
  <si>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</si>
  <si>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</si>
  <si>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</si>
  <si>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</si>
  <si>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</si>
  <si>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</si>
  <si>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</si>
  <si>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</si>
  <si>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</si>
  <si>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</si>
  <si>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</si>
  <si>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</si>
  <si>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</si>
  <si>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</si>
  <si>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</si>
  <si>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</si>
  <si>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</si>
  <si>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</si>
  <si>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</si>
  <si>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</si>
  <si>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</si>
  <si>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</si>
  <si>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</si>
  <si>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</si>
  <si>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</si>
  <si>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</si>
  <si>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</si>
  <si>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</si>
  <si>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</si>
  <si>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</si>
  <si>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</si>
  <si>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</si>
  <si>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</si>
  <si>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</si>
  <si>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</si>
  <si>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</si>
  <si>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</si>
  <si>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</si>
  <si>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</si>
  <si>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</si>
  <si>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</si>
  <si>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</si>
  <si>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</si>
  <si>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</si>
  <si>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</si>
  <si>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</si>
  <si>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</si>
  <si>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</si>
  <si>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</si>
  <si>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</si>
  <si>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</si>
  <si>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</si>
  <si>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</si>
  <si>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</si>
  <si>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</si>
  <si>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</si>
  <si>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</si>
  <si>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</si>
  <si>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</si>
  <si>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</si>
  <si>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</si>
  <si>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</si>
  <si>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</si>
  <si>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</si>
  <si>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</si>
  <si>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</si>
  <si>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</si>
  <si>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</si>
  <si>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</si>
  <si>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</si>
  <si>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</si>
  <si>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</si>
  <si>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</si>
  <si>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</si>
  <si>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</si>
  <si>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</si>
  <si>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</si>
  <si>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</si>
  <si>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</si>
  <si>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</si>
  <si>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</si>
  <si>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</si>
  <si>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</si>
  <si>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</si>
  <si>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</si>
  <si>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</si>
  <si>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</si>
  <si>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</si>
  <si>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</si>
  <si>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</si>
  <si>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</si>
  <si>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</si>
  <si>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</si>
  <si>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</si>
  <si>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</si>
  <si>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</si>
  <si>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</si>
  <si>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</si>
  <si>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</si>
  <si>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</si>
  <si>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</si>
  <si>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</si>
  <si>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</si>
  <si>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</si>
  <si>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</si>
  <si>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</si>
  <si>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</si>
  <si>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</si>
  <si>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</si>
  <si>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</si>
  <si>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</si>
  <si>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</si>
  <si>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</si>
  <si>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</si>
  <si>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</si>
  <si>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</si>
  <si>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</si>
  <si>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</si>
  <si>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</si>
  <si>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</si>
  <si>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</si>
  <si>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</si>
  <si>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</si>
  <si>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</si>
  <si>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</si>
  <si>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</si>
  <si>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</si>
  <si>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</si>
  <si>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</si>
  <si>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</si>
  <si>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</si>
  <si>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</si>
  <si>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</si>
  <si>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</si>
  <si>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</si>
  <si>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</si>
  <si>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</si>
  <si>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</si>
  <si>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</si>
  <si>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</si>
  <si>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</si>
  <si>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</si>
  <si>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</si>
  <si>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</si>
  <si>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</si>
  <si>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</si>
  <si>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</si>
  <si>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</si>
  <si>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</si>
  <si>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</si>
  <si>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</si>
  <si>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</si>
  <si>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</si>
  <si>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</si>
  <si>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</si>
  <si>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</si>
  <si>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</si>
  <si>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</si>
  <si>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</si>
  <si>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</si>
  <si>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</si>
  <si>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</si>
  <si>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</si>
  <si>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</si>
  <si>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</si>
  <si>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</si>
  <si>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</si>
  <si>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</si>
  <si>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</si>
  <si>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</si>
  <si>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</si>
  <si>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</si>
  <si>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</si>
  <si>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</si>
  <si>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</si>
  <si>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</si>
  <si>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</si>
  <si>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</si>
  <si>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</si>
  <si>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</si>
  <si>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</si>
  <si>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</si>
  <si>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</si>
  <si>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</si>
  <si>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</si>
  <si>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</si>
  <si>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</si>
  <si>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</si>
  <si>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</si>
  <si>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</si>
  <si>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</si>
  <si>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</si>
  <si>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</si>
  <si>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</si>
  <si>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</si>
  <si>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</si>
  <si>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</si>
  <si>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</si>
  <si>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</si>
  <si>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</si>
  <si>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</si>
  <si>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</si>
  <si>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</si>
  <si>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</si>
  <si>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</si>
  <si>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</si>
  <si>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</si>
  <si>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</si>
  <si>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</si>
  <si>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</si>
  <si>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</si>
  <si>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</si>
  <si>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</si>
  <si>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</si>
  <si>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</si>
  <si>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</si>
  <si>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</si>
  <si>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</si>
  <si>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</si>
  <si>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</si>
  <si>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</si>
  <si>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</si>
  <si>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</si>
  <si>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</si>
  <si>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</si>
  <si>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</si>
  <si>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</si>
  <si>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</si>
  <si>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</si>
  <si>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</si>
  <si>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</si>
  <si>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</si>
  <si>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</si>
  <si>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</si>
  <si>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</si>
  <si>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</si>
  <si>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</si>
  <si>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</si>
  <si>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</si>
  <si>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</si>
  <si>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</si>
  <si>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</si>
  <si>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</si>
  <si>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</si>
  <si>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</si>
  <si>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</si>
  <si>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</si>
  <si>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</si>
  <si>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</si>
  <si>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</si>
  <si>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</si>
  <si>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</si>
  <si>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</si>
  <si>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</si>
  <si>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</si>
  <si>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</si>
  <si>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</si>
  <si>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</si>
  <si>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</si>
  <si>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</si>
  <si>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</si>
  <si>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</si>
  <si>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</si>
  <si>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</si>
  <si>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</si>
  <si>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</si>
  <si>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</si>
  <si>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</si>
  <si>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</si>
  <si>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</si>
  <si>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</si>
  <si>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</si>
  <si>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</si>
  <si>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</si>
  <si>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</si>
  <si>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</si>
  <si>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</si>
  <si>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</si>
  <si>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</si>
  <si>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</si>
  <si>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</si>
  <si>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</si>
  <si>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</si>
  <si>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</si>
  <si>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</si>
  <si>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</si>
  <si>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</si>
  <si>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</si>
  <si>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</si>
  <si>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</si>
  <si>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</si>
  <si>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</si>
  <si>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</si>
  <si>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</si>
  <si>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</si>
  <si>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</si>
  <si>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</si>
  <si>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</si>
  <si>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</si>
  <si>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</si>
  <si>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</si>
  <si>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</si>
  <si>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</si>
  <si>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</si>
  <si>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</si>
  <si>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</si>
  <si>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</si>
  <si>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</si>
  <si>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</si>
  <si>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</si>
  <si>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</si>
  <si>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</si>
  <si>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</si>
  <si>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</si>
  <si>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</si>
  <si>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</si>
  <si>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</si>
  <si>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</si>
  <si>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</si>
  <si>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</si>
  <si>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</si>
  <si>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</si>
  <si>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</si>
  <si>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</si>
  <si>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</si>
  <si>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</si>
  <si>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</si>
  <si>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</si>
  <si>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</si>
  <si>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</si>
  <si>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</si>
  <si>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</si>
  <si>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</si>
  <si>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</si>
  <si>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</si>
  <si>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</si>
  <si>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</si>
  <si>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</si>
  <si>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</si>
  <si>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</si>
  <si>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</si>
  <si>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</si>
  <si>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</si>
  <si>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</si>
  <si>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</si>
  <si>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</si>
  <si>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</si>
  <si>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</si>
  <si>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</si>
  <si>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</si>
  <si>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</si>
  <si>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</si>
  <si>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</si>
  <si>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</si>
  <si>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</si>
  <si>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</si>
  <si>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</si>
  <si>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</si>
  <si>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</si>
  <si>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</si>
  <si>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</si>
  <si>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</si>
  <si>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</si>
  <si>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</si>
  <si>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</si>
  <si>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</si>
  <si>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</si>
  <si>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</si>
  <si>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</si>
  <si>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</si>
  <si>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</si>
  <si>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</si>
  <si>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</si>
  <si>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</si>
  <si>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</si>
  <si>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</si>
  <si>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</si>
  <si>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</si>
  <si>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</si>
  <si>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</si>
  <si>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</si>
  <si>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</si>
  <si>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</si>
  <si>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</si>
  <si>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</si>
  <si>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</si>
  <si>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</si>
  <si>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</si>
  <si>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</si>
  <si>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</si>
  <si>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</si>
  <si>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</si>
  <si>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</si>
  <si>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</si>
  <si>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</si>
  <si>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</si>
  <si>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</si>
  <si>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</si>
  <si>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</si>
  <si>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</si>
  <si>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</si>
  <si>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</si>
  <si>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</si>
  <si>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</si>
  <si>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</si>
  <si>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</si>
  <si>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</si>
  <si>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</si>
  <si>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</si>
  <si>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</si>
  <si>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</si>
  <si>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</si>
  <si>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</si>
  <si>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</si>
  <si>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</si>
  <si>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</si>
  <si>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</si>
  <si>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</si>
  <si>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</si>
  <si>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</si>
  <si>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</si>
  <si>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</si>
  <si>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</si>
  <si>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</si>
  <si>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</si>
  <si>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</si>
  <si>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</si>
  <si>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</si>
  <si>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</si>
  <si>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</si>
  <si>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</si>
  <si>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</si>
  <si>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</si>
  <si>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</si>
  <si>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</si>
  <si>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</si>
  <si>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</si>
  <si>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</si>
  <si>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</si>
  <si>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</si>
  <si>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</si>
  <si>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</si>
  <si>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</si>
  <si>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</si>
  <si>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</si>
  <si>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</si>
  <si>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</si>
  <si>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</si>
  <si>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</si>
  <si>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</si>
  <si>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</si>
  <si>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</si>
  <si>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</si>
  <si>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</si>
  <si>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</si>
  <si>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</si>
  <si>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</si>
  <si>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</si>
  <si>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</si>
  <si>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</si>
  <si>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</si>
  <si>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</si>
  <si>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</si>
  <si>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</si>
  <si>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</si>
  <si>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</si>
  <si>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</si>
  <si>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</si>
  <si>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</si>
  <si>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</si>
  <si>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</si>
  <si>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</si>
  <si>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</si>
  <si>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</si>
  <si>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</si>
  <si>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</si>
  <si>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</si>
  <si>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</si>
  <si>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</si>
  <si>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</si>
  <si>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</si>
  <si>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</si>
  <si>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</si>
  <si>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</si>
  <si>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</si>
  <si>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</si>
  <si>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</si>
  <si>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</si>
  <si>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</si>
  <si>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</si>
  <si>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</si>
  <si>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</si>
  <si>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</si>
  <si>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</si>
  <si>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</si>
  <si>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</si>
  <si>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</si>
  <si>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</si>
  <si>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</si>
  <si>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</si>
  <si>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</si>
  <si>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</si>
  <si>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</si>
  <si>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</si>
  <si>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</si>
  <si>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</si>
  <si>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</si>
  <si>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</si>
  <si>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</si>
  <si>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</si>
  <si>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</si>
  <si>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</si>
  <si>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</si>
  <si>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</si>
  <si>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</si>
  <si>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</si>
  <si>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</si>
  <si>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</si>
  <si>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</si>
  <si>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</si>
  <si>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</si>
  <si>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</si>
  <si>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</si>
  <si>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</si>
  <si>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</si>
  <si>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</si>
  <si>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</si>
  <si>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</si>
  <si>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</si>
  <si>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</si>
  <si>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</si>
  <si>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</si>
  <si>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</si>
  <si>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</si>
  <si>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</si>
  <si>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</si>
  <si>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</si>
  <si>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</si>
  <si>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</si>
  <si>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</si>
  <si>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</si>
  <si>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</si>
  <si>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</si>
  <si>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</si>
  <si>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</si>
  <si>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</si>
  <si>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</si>
  <si>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</si>
  <si>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</si>
  <si>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</si>
  <si>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</si>
  <si>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</si>
  <si>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</si>
  <si>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</si>
  <si>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</si>
  <si>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</si>
  <si>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</si>
  <si>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</si>
  <si>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</si>
  <si>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</si>
  <si>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</si>
  <si>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</si>
  <si>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</si>
  <si>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</si>
  <si>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</si>
  <si>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</si>
  <si>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</si>
  <si>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</si>
  <si>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</si>
  <si>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</si>
  <si>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</si>
  <si>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</si>
  <si>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</si>
  <si>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</si>
  <si>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</si>
  <si>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</si>
  <si>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</si>
  <si>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</si>
  <si>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</si>
  <si>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</si>
  <si>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</si>
  <si>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</si>
  <si>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</si>
  <si>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</si>
  <si>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</si>
  <si>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</si>
  <si>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</si>
  <si>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</si>
  <si>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</si>
  <si>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</si>
  <si>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</si>
  <si>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</si>
  <si>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</si>
  <si>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</si>
  <si>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</si>
  <si>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</si>
  <si>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</si>
  <si>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</si>
  <si>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</si>
  <si>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</si>
  <si>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</si>
  <si>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</si>
  <si>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</si>
  <si>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</si>
  <si>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</si>
  <si>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</si>
  <si>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</si>
  <si>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</si>
  <si>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</si>
  <si>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</si>
  <si>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</si>
  <si>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</si>
  <si>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</si>
  <si>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</si>
  <si>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</si>
  <si>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</si>
  <si>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</si>
  <si>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</si>
  <si>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</si>
  <si>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</si>
  <si>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</si>
  <si>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</si>
  <si>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</si>
  <si>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</si>
  <si>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</si>
  <si>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</si>
  <si>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</si>
  <si>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</si>
  <si>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</si>
  <si>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</si>
  <si>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</si>
  <si>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</si>
  <si>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</si>
  <si>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</si>
  <si>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</si>
  <si>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</si>
  <si>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</si>
  <si>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</si>
  <si>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</si>
  <si>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</si>
  <si>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</si>
  <si>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</si>
  <si>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</si>
  <si>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</si>
  <si>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</si>
  <si>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</si>
  <si>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</si>
  <si>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</si>
  <si>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</si>
  <si>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</si>
  <si>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</si>
  <si>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</si>
  <si>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</si>
  <si>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</si>
  <si>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</si>
  <si>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</si>
  <si>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</si>
  <si>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</si>
  <si>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</si>
  <si>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</si>
  <si>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</si>
  <si>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</si>
  <si>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</si>
  <si>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</si>
  <si>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</si>
  <si>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</si>
  <si>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</si>
  <si>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</si>
  <si>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</si>
  <si>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</si>
  <si>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</si>
  <si>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</si>
  <si>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</si>
  <si>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</si>
  <si>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</si>
  <si>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</si>
  <si>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</si>
  <si>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</si>
  <si>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</si>
  <si>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</si>
  <si>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</si>
  <si>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</si>
  <si>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</si>
  <si>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</si>
  <si>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</si>
  <si>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</si>
  <si>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</si>
  <si>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</si>
  <si>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</si>
  <si>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</si>
  <si>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</si>
  <si>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</si>
  <si>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</si>
  <si>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</si>
  <si>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</si>
  <si>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</si>
  <si>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</si>
  <si>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</si>
  <si>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</si>
  <si>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</si>
  <si>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</si>
  <si>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</si>
  <si>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</si>
  <si>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</si>
  <si>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</si>
  <si>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</si>
  <si>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</si>
  <si>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</si>
  <si>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</si>
  <si>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</si>
  <si>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</si>
  <si>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</si>
  <si>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</si>
  <si>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</si>
  <si>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</si>
  <si>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</si>
  <si>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</si>
  <si>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</si>
  <si>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</si>
  <si>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</si>
  <si>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</si>
  <si>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</si>
  <si>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</si>
  <si>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</si>
  <si>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</si>
  <si>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</si>
  <si>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</si>
  <si>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</si>
  <si>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</si>
  <si>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</si>
  <si>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</si>
  <si>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</si>
  <si>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</si>
  <si>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</si>
  <si>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</si>
  <si>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</si>
  <si>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</si>
  <si>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</si>
  <si>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</si>
  <si>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</si>
  <si>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</si>
  <si>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</si>
  <si>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</si>
  <si>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</si>
  <si>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</si>
  <si>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</si>
  <si>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</si>
  <si>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</si>
  <si>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</si>
  <si>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</si>
  <si>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</si>
  <si>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</si>
  <si>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</si>
  <si>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</si>
  <si>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</si>
  <si>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</si>
  <si>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</si>
  <si>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</si>
  <si>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</si>
  <si>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</si>
  <si>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</si>
  <si>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</si>
  <si>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</si>
  <si>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</si>
  <si>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</si>
  <si>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</si>
  <si>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</si>
  <si>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</si>
  <si>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</si>
  <si>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</si>
  <si>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</si>
  <si>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</si>
  <si>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</si>
  <si>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</si>
  <si>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</si>
  <si>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</si>
  <si>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</si>
  <si>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</si>
  <si>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</si>
  <si>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</si>
  <si>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</si>
  <si>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</si>
  <si>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</si>
  <si>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</si>
  <si>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</si>
  <si>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</si>
  <si>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</si>
  <si>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</si>
  <si>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</si>
  <si>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</si>
  <si>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</si>
  <si>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</si>
  <si>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</si>
  <si>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</si>
  <si>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</si>
  <si>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</si>
  <si>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</si>
  <si>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</si>
  <si>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</si>
  <si>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</si>
  <si>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</si>
  <si>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</si>
  <si>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</si>
  <si>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</si>
  <si>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</si>
  <si>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</si>
  <si>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</si>
  <si>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</si>
  <si>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</si>
  <si>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</si>
  <si>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</si>
  <si>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</si>
  <si>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</si>
  <si>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</si>
  <si>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</si>
  <si>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</si>
  <si>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</si>
  <si>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</si>
  <si>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</si>
  <si>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</si>
  <si>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</si>
  <si>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</si>
  <si>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</si>
  <si>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</si>
  <si>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</si>
  <si>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</si>
  <si>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</si>
  <si>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</si>
  <si>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</si>
  <si>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</si>
  <si>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</si>
  <si>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</si>
  <si>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</si>
  <si>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</si>
  <si>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</si>
  <si>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</si>
  <si>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</si>
  <si>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</si>
  <si>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</si>
  <si>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</si>
  <si>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</si>
  <si>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</si>
  <si>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</si>
  <si>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</si>
  <si>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</si>
  <si>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</si>
  <si>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</si>
  <si>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</si>
  <si>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</si>
  <si>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</si>
  <si>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</si>
  <si>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</si>
  <si>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</si>
  <si>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</si>
  <si>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</si>
  <si>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</si>
  <si>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</si>
  <si>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</si>
  <si>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</si>
  <si>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</si>
  <si>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</si>
  <si>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</si>
  <si>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</si>
  <si>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</si>
  <si>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</si>
  <si>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</si>
  <si>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</si>
  <si>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</si>
  <si>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</si>
  <si>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</si>
  <si>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</si>
  <si>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</si>
  <si>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</si>
  <si>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</si>
  <si>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</si>
  <si>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</si>
  <si>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</si>
  <si>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</si>
  <si>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</si>
  <si>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</si>
  <si>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</si>
  <si>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</si>
  <si>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</si>
  <si>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</si>
  <si>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</si>
  <si>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</si>
  <si>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</si>
  <si>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</si>
  <si>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</si>
  <si>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</si>
  <si>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</si>
  <si>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</si>
  <si>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</si>
  <si>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</si>
  <si>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</si>
  <si>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</si>
  <si>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</si>
  <si>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</si>
  <si>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</si>
  <si>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</si>
  <si>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</si>
  <si>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</si>
  <si>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</si>
  <si>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</si>
  <si>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</si>
  <si>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</si>
  <si>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</si>
  <si>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</si>
  <si>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</si>
  <si>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</si>
  <si>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</si>
  <si>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</si>
  <si>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</si>
  <si>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</si>
  <si>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</si>
  <si>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</si>
  <si>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</si>
  <si>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</si>
  <si>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</si>
  <si>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</si>
  <si>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</si>
  <si>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</si>
  <si>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</si>
  <si>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</si>
  <si>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</si>
  <si>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</si>
  <si>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</si>
  <si>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</si>
  <si>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</si>
  <si>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</si>
  <si>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</si>
  <si>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</si>
  <si>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</si>
  <si>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</si>
  <si>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</si>
  <si>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</si>
  <si>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</si>
  <si>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</si>
  <si>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</si>
  <si>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</si>
  <si>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</si>
  <si>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</si>
  <si>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</si>
  <si>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</si>
  <si>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</si>
  <si>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</si>
  <si>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</si>
  <si>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</si>
  <si>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</si>
  <si>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</si>
  <si>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</si>
  <si>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</si>
  <si>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</si>
  <si>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</si>
  <si>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</si>
  <si>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</si>
  <si>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</si>
  <si>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</si>
  <si>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</si>
  <si>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</si>
  <si>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</si>
  <si>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</si>
  <si>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</si>
  <si>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</si>
  <si>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</si>
  <si>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</si>
  <si>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</si>
  <si>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</si>
  <si>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</si>
  <si>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</si>
  <si>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</si>
  <si>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</si>
  <si>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</si>
  <si>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</si>
  <si>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</si>
  <si>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</si>
  <si>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</si>
  <si>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</si>
  <si>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</si>
  <si>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</si>
  <si>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</si>
  <si>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</si>
  <si>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</si>
  <si>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</si>
  <si>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</si>
  <si>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</si>
  <si>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</si>
  <si>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</si>
  <si>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</si>
  <si>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</si>
  <si>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</si>
  <si>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</si>
  <si>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</si>
  <si>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</si>
  <si>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</si>
  <si>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</si>
  <si>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</si>
  <si>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</si>
  <si>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</si>
  <si>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</si>
  <si>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</si>
  <si>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</si>
  <si>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</si>
  <si>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</si>
  <si>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</si>
  <si>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</si>
  <si>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</si>
  <si>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</si>
  <si>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</si>
  <si>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</si>
  <si>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</si>
  <si>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</si>
  <si>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</si>
  <si>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</si>
  <si>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</si>
  <si>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</si>
  <si>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</si>
  <si>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</si>
  <si>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</si>
  <si>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</si>
  <si>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</si>
  <si>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</si>
  <si>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</si>
  <si>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</si>
  <si>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</si>
  <si>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</si>
  <si>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</si>
  <si>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</si>
  <si>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</si>
  <si>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</si>
  <si>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</si>
  <si>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</si>
  <si>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</si>
  <si>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</si>
  <si>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</si>
  <si>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</si>
  <si>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</si>
  <si>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</si>
  <si>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</si>
  <si>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</si>
  <si>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</si>
  <si>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</si>
  <si>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</si>
  <si>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</si>
  <si>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</si>
  <si>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</si>
  <si>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</si>
  <si>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</si>
  <si>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</si>
  <si>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</si>
  <si>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</si>
  <si>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</si>
  <si>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</si>
  <si>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</si>
  <si>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</si>
  <si>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</si>
  <si>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</si>
  <si>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</si>
  <si>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</si>
  <si>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</si>
  <si>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</si>
  <si>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</si>
  <si>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</si>
  <si>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</si>
  <si>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</si>
  <si>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</si>
  <si>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</si>
  <si>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</si>
  <si>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</si>
  <si>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</si>
  <si>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</si>
  <si>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</si>
  <si>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</si>
  <si>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</si>
  <si>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</si>
  <si>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</si>
  <si>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</si>
  <si>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</si>
  <si>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</si>
  <si>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</si>
  <si>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</si>
  <si>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</si>
  <si>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</si>
  <si>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</si>
  <si>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</si>
  <si>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</si>
  <si>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</si>
  <si>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</si>
  <si>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</si>
  <si>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</si>
  <si>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</si>
  <si>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</si>
  <si>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</si>
  <si>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</si>
  <si>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</si>
  <si>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</si>
  <si>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</si>
  <si>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</si>
  <si>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</si>
  <si>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</si>
  <si>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</si>
  <si>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</si>
  <si>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</si>
  <si>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</si>
  <si>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</si>
  <si>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</si>
  <si>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</si>
  <si>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</si>
  <si>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</si>
  <si>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</si>
  <si>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</si>
  <si>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</si>
  <si>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</si>
  <si>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</si>
  <si>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</si>
  <si>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</si>
  <si>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</si>
  <si>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</si>
  <si>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</si>
  <si>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</si>
  <si>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</si>
  <si>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</si>
  <si>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</si>
  <si>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</si>
  <si>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</si>
  <si>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</si>
  <si>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</si>
  <si>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</si>
  <si>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</si>
  <si>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</si>
  <si>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</si>
  <si>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</si>
  <si>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</si>
  <si>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</si>
  <si>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</si>
  <si>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</si>
  <si>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</si>
  <si>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</si>
  <si>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</si>
  <si>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</si>
  <si>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</si>
  <si>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</si>
  <si>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</si>
  <si>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</si>
  <si>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</si>
  <si>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</si>
  <si>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</si>
  <si>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</si>
  <si>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</si>
  <si>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</si>
  <si>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</si>
  <si>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</si>
  <si>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</si>
  <si>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</si>
  <si>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</si>
  <si>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</si>
  <si>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</si>
  <si>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</si>
  <si>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</si>
  <si>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</si>
  <si>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</si>
  <si>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</si>
  <si>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</si>
  <si>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</si>
  <si>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</si>
  <si>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</si>
  <si>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</si>
  <si>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</si>
  <si>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</si>
  <si>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</si>
  <si>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</si>
  <si>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</si>
  <si>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</si>
  <si>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</si>
  <si>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</si>
  <si>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</si>
  <si>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</si>
  <si>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</si>
  <si>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</si>
  <si>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</si>
  <si>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</si>
  <si>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</si>
  <si>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</si>
  <si>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</si>
  <si>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</si>
  <si>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</si>
  <si>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</si>
  <si>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</si>
  <si>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</si>
  <si>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</si>
  <si>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</si>
  <si>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</si>
  <si>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</si>
  <si>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</si>
  <si>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</si>
  <si>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</si>
  <si>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</si>
  <si>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</si>
  <si>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</si>
  <si>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</si>
  <si>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</si>
  <si>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</si>
  <si>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</si>
  <si>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</si>
  <si>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</si>
  <si>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</si>
  <si>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</si>
  <si>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</si>
  <si>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</si>
  <si>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</si>
  <si>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</si>
  <si>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</si>
  <si>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</si>
  <si>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</si>
  <si>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</si>
  <si>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</si>
  <si>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</si>
  <si>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</si>
  <si>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</si>
  <si>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</si>
  <si>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</si>
  <si>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</si>
  <si>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</si>
  <si>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</si>
  <si>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</si>
  <si>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</si>
  <si>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</si>
  <si>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</si>
  <si>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</si>
  <si>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</si>
  <si>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</si>
  <si>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</si>
  <si>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</si>
  <si>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</si>
  <si>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</si>
  <si>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</si>
  <si>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</si>
  <si>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</si>
  <si>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</si>
  <si>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</si>
  <si>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</si>
  <si>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</si>
  <si>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</si>
  <si>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</si>
  <si>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</si>
  <si>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</si>
  <si>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</si>
  <si>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</si>
  <si>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</si>
  <si>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</si>
  <si>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</si>
  <si>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</si>
  <si>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</si>
  <si>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</si>
  <si>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</si>
  <si>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</si>
  <si>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</si>
  <si>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</si>
  <si>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</si>
  <si>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</si>
  <si>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</si>
  <si>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</si>
  <si>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</si>
  <si>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</si>
  <si>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</si>
  <si>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</si>
  <si>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</si>
  <si>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</si>
  <si>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</si>
  <si>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</si>
  <si>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</si>
  <si>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</si>
  <si>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</si>
  <si>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</si>
  <si>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</si>
  <si>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</si>
  <si>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</si>
  <si>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</si>
  <si>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</si>
  <si>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</si>
  <si>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</si>
  <si>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</si>
  <si>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</si>
  <si>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</si>
  <si>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</si>
  <si>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</si>
  <si>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</si>
  <si>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</si>
  <si>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</si>
  <si>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</si>
  <si>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</si>
  <si>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</si>
  <si>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</si>
  <si>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</si>
  <si>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</si>
  <si>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</si>
  <si>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</si>
  <si>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</si>
  <si>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</si>
  <si>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</si>
  <si>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</si>
  <si>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</si>
  <si>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</si>
  <si>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</si>
  <si>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</si>
  <si>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</si>
  <si>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</si>
  <si>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</si>
  <si>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</si>
  <si>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</si>
  <si>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</si>
  <si>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</si>
  <si>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</si>
  <si>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</si>
  <si>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</si>
  <si>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</si>
  <si>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</si>
  <si>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</si>
  <si>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</si>
  <si>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</si>
  <si>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</si>
  <si>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</si>
  <si>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</si>
  <si>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</si>
  <si>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</si>
  <si>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</si>
  <si>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</si>
  <si>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</si>
  <si>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</si>
  <si>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</si>
  <si>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</si>
  <si>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</si>
  <si>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</si>
  <si>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</si>
  <si>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</si>
  <si>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</si>
  <si>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</si>
  <si>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</si>
  <si>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</si>
  <si>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</si>
  <si>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</si>
  <si>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</si>
  <si>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</si>
  <si>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</si>
  <si>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</si>
  <si>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</si>
  <si>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</si>
  <si>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</si>
  <si>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</si>
  <si>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</si>
  <si>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</si>
  <si>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</si>
  <si>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</si>
  <si>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</si>
  <si>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</si>
  <si>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</si>
  <si>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</si>
  <si>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</si>
  <si>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</si>
  <si>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</si>
  <si>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</si>
  <si>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</si>
  <si>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</si>
  <si>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</si>
  <si>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</si>
  <si>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</si>
  <si>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</si>
  <si>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</si>
  <si>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</si>
  <si>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</si>
  <si>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</si>
  <si>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</si>
  <si>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</si>
  <si>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</si>
  <si>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</si>
  <si>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</si>
  <si>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</si>
  <si>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</si>
  <si>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</si>
  <si>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</si>
  <si>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</si>
  <si>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</si>
  <si>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</si>
  <si>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</si>
  <si>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</si>
  <si>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</si>
  <si>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</si>
  <si>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</si>
  <si>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</si>
  <si>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</si>
  <si>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</si>
  <si>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</si>
  <si>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</si>
  <si>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</si>
  <si>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</si>
  <si>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</si>
  <si>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</si>
  <si>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</si>
  <si>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</si>
  <si>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</si>
  <si>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</si>
  <si>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</si>
  <si>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</si>
  <si>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</si>
  <si>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</si>
  <si>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</si>
  <si>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</si>
  <si>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</si>
  <si>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</si>
  <si>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</si>
  <si>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</si>
  <si>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</si>
  <si>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</si>
  <si>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</si>
  <si>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</si>
  <si>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</si>
  <si>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</si>
  <si>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</si>
  <si>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</si>
  <si>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</si>
  <si>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</si>
  <si>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</si>
  <si>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</si>
  <si>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</si>
  <si>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</si>
  <si>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</si>
  <si>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</si>
  <si>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</si>
  <si>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</si>
  <si>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</si>
  <si>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</si>
  <si>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</si>
  <si>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</si>
  <si>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</si>
  <si>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</si>
  <si>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</si>
  <si>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</si>
  <si>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</si>
  <si>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</si>
  <si>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</si>
  <si>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</si>
  <si>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</si>
  <si>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</si>
  <si>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</si>
  <si>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</si>
  <si>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</si>
  <si>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</si>
  <si>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</si>
  <si>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</si>
  <si>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</si>
  <si>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</si>
  <si>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</si>
  <si>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</si>
  <si>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</si>
  <si>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</si>
  <si>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</si>
  <si>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</si>
  <si>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</si>
  <si>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</si>
  <si>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</si>
  <si>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</si>
  <si>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</si>
  <si>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</si>
  <si>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</si>
  <si>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</si>
  <si>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</si>
  <si>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</si>
  <si>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</si>
  <si>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</si>
  <si>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</si>
  <si>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</si>
  <si>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</si>
  <si>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</si>
  <si>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</si>
  <si>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</si>
  <si>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</si>
  <si>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</si>
  <si>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</si>
  <si>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</si>
  <si>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</si>
  <si>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</si>
  <si>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</si>
  <si>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</si>
  <si>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</si>
  <si>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</si>
  <si>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</si>
  <si>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</si>
  <si>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</si>
  <si>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</si>
  <si>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</si>
  <si>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</si>
  <si>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</si>
  <si>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</si>
  <si>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</si>
  <si>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</si>
  <si>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</si>
  <si>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</si>
  <si>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</si>
  <si>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</si>
  <si>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</si>
  <si>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</si>
  <si>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</si>
  <si>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</si>
  <si>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</si>
  <si>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</si>
  <si>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</si>
  <si>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</si>
  <si>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</si>
  <si>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</si>
  <si>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</si>
  <si>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</si>
  <si>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</si>
  <si>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</si>
  <si>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</si>
  <si>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</si>
  <si>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</si>
  <si>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</si>
  <si>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</si>
  <si>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</si>
  <si>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</si>
  <si>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</si>
  <si>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</si>
  <si>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</si>
  <si>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</si>
  <si>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</si>
  <si>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</si>
  <si>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</si>
  <si>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</si>
  <si>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</si>
  <si>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</si>
  <si>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</si>
  <si>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</si>
  <si>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</si>
  <si>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</si>
  <si>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</si>
  <si>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</si>
  <si>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</si>
  <si>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</si>
  <si>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</si>
  <si>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</si>
  <si>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</si>
  <si>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</si>
  <si>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</si>
  <si>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</si>
  <si>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</si>
  <si>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</si>
  <si>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</si>
  <si>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</si>
  <si>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</si>
  <si>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</si>
  <si>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</si>
  <si>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</si>
  <si>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</si>
  <si>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</si>
  <si>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</si>
  <si>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</si>
  <si>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</si>
  <si>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</si>
  <si>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</si>
  <si>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</si>
  <si>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</si>
  <si>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</si>
  <si>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</si>
  <si>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</si>
  <si>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</si>
  <si>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</si>
  <si>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</si>
  <si>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</si>
  <si>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</si>
  <si>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</si>
  <si>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</si>
  <si>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</si>
  <si>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</si>
  <si>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</si>
  <si>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</si>
  <si>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</si>
  <si>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</si>
  <si>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</si>
  <si>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</si>
  <si>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</si>
  <si>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</si>
  <si>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</si>
  <si>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</si>
  <si>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</si>
  <si>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</si>
  <si>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</si>
  <si>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</si>
  <si>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</si>
  <si>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</si>
  <si>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</si>
  <si>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</si>
  <si>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</si>
  <si>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</si>
  <si>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</si>
  <si>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</si>
  <si>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</si>
  <si>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</si>
  <si>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</si>
  <si>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</si>
  <si>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</si>
  <si>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</si>
  <si>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</si>
  <si>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</si>
  <si>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</si>
  <si>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</si>
  <si>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</si>
  <si>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</si>
  <si>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</si>
  <si>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</si>
  <si>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</si>
  <si>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</si>
  <si>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</si>
  <si>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</si>
  <si>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</si>
  <si>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</si>
  <si>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</si>
  <si>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</si>
  <si>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</si>
  <si>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</si>
  <si>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</si>
  <si>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</si>
  <si>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</si>
  <si>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</si>
  <si>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</si>
  <si>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</si>
  <si>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</si>
  <si>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</si>
  <si>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</si>
  <si>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</si>
  <si>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</si>
  <si>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</si>
  <si>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</si>
  <si>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</si>
  <si>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</si>
  <si>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</si>
  <si>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</si>
  <si>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</si>
  <si>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</si>
  <si>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</si>
  <si>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</si>
  <si>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</si>
  <si>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</si>
  <si>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</si>
  <si>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</si>
  <si>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</si>
  <si>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</si>
  <si>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</si>
  <si>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</si>
  <si>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</si>
  <si>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</si>
  <si>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</si>
  <si>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</si>
  <si>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</si>
  <si>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</si>
  <si>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</si>
  <si>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</si>
  <si>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</si>
  <si>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</si>
  <si>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</si>
  <si>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</si>
  <si>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</si>
  <si>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</si>
  <si>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</si>
  <si>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</si>
  <si>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</si>
  <si>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</si>
  <si>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</si>
  <si>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</si>
  <si>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</si>
  <si>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</si>
  <si>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</si>
  <si>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</si>
  <si>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</si>
  <si>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</si>
  <si>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</si>
  <si>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</si>
  <si>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</si>
  <si>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</si>
  <si>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</si>
  <si>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</si>
  <si>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</si>
  <si>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</si>
  <si>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</si>
  <si>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</si>
  <si>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</si>
  <si>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</si>
  <si>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</si>
  <si>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</si>
  <si>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</si>
  <si>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</si>
  <si>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</si>
  <si>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</si>
  <si>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</si>
  <si>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</si>
  <si>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</si>
  <si>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</si>
  <si>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</si>
  <si>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</si>
  <si>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</si>
  <si>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</si>
  <si>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</si>
  <si>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</si>
  <si>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</si>
  <si>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</si>
  <si>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</si>
  <si>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</si>
  <si>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</si>
  <si>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</si>
  <si>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</si>
  <si>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</si>
  <si>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</si>
  <si>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</si>
  <si>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</si>
  <si>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</si>
  <si>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</si>
  <si>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</si>
  <si>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</si>
  <si>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</si>
  <si>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</si>
  <si>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</si>
  <si>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</si>
  <si>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</si>
  <si>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</si>
  <si>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</si>
  <si>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</si>
  <si>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</si>
  <si>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</si>
  <si>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</si>
  <si>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</si>
  <si>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</si>
  <si>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</si>
  <si>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</si>
  <si>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</si>
  <si>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</si>
  <si>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</si>
  <si>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</si>
  <si>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</si>
  <si>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</si>
  <si>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</si>
  <si>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</si>
  <si>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</si>
  <si>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</si>
  <si>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</si>
  <si>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</si>
  <si>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</si>
  <si>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</si>
  <si>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</si>
  <si>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</si>
  <si>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</si>
  <si>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</si>
  <si>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</si>
  <si>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</si>
  <si>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</si>
  <si>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</si>
  <si>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</si>
  <si>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</si>
  <si>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</si>
  <si>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</si>
  <si>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</si>
  <si>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</si>
  <si>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</si>
  <si>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</si>
  <si>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</si>
  <si>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</si>
  <si>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</si>
  <si>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</si>
  <si>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</si>
  <si>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</si>
  <si>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</si>
  <si>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</si>
  <si>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</si>
  <si>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</si>
  <si>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</si>
  <si>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</si>
  <si>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</si>
  <si>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</si>
  <si>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</si>
  <si>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</si>
  <si>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</si>
  <si>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</si>
  <si>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</si>
  <si>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</si>
  <si>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</si>
  <si>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</si>
  <si>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</si>
  <si>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</si>
  <si>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</si>
  <si>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</si>
  <si>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</si>
  <si>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</si>
  <si>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</si>
  <si>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</si>
  <si>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</si>
  <si>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</si>
  <si>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</si>
  <si>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</si>
  <si>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</si>
  <si>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</si>
  <si>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</si>
  <si>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</si>
  <si>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</si>
  <si>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</si>
  <si>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</si>
  <si>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</si>
  <si>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</si>
  <si>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</si>
  <si>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</si>
  <si>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</si>
  <si>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</si>
  <si>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</si>
  <si>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</si>
  <si>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</si>
  <si>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</si>
  <si>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</si>
  <si>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</si>
  <si>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</si>
  <si>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</si>
  <si>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</si>
  <si>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</si>
  <si>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</si>
  <si>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</si>
  <si>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</si>
  <si>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</si>
  <si>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</si>
  <si>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</si>
  <si>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</si>
  <si>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</si>
  <si>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</si>
  <si>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</si>
  <si>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</si>
  <si>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</si>
  <si>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</si>
  <si>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</si>
  <si>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</si>
  <si>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</si>
  <si>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</si>
  <si>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</si>
  <si>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</si>
  <si>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</si>
  <si>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</si>
  <si>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</si>
  <si>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</si>
  <si>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</si>
  <si>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</si>
  <si>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</si>
  <si>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</si>
  <si>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</si>
  <si>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</si>
  <si>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</si>
  <si>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</si>
  <si>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</si>
  <si>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</si>
  <si>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</si>
  <si>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</si>
  <si>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</si>
  <si>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</si>
  <si>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</si>
  <si>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</si>
  <si>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</si>
  <si>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</si>
  <si>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</si>
  <si>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</si>
  <si>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</si>
  <si>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</si>
  <si>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</si>
  <si>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</si>
  <si>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</si>
  <si>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</si>
  <si>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</si>
  <si>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</si>
  <si>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</si>
  <si>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</si>
  <si>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</si>
  <si>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</si>
  <si>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</si>
  <si>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</si>
  <si>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</si>
  <si>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</si>
  <si>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</si>
  <si>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</si>
  <si>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</si>
  <si>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</si>
  <si>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</si>
  <si>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</si>
  <si>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</si>
  <si>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</si>
  <si>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</si>
  <si>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</si>
  <si>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</si>
  <si>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</si>
  <si>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</si>
  <si>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</si>
  <si>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</si>
  <si>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</si>
  <si>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</si>
  <si>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</si>
  <si>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</si>
  <si>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</si>
  <si>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</si>
  <si>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</si>
  <si>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</si>
  <si>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</si>
  <si>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</si>
  <si>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</si>
  <si>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</si>
  <si>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</si>
  <si>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</si>
  <si>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</si>
  <si>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</si>
  <si>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</si>
  <si>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</si>
  <si>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</si>
  <si>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</si>
  <si>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</si>
  <si>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</si>
  <si>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</si>
  <si>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</si>
  <si>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</si>
  <si>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</si>
  <si>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</si>
  <si>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</si>
  <si>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</si>
  <si>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</si>
  <si>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</si>
  <si>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</si>
  <si>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</si>
  <si>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</si>
  <si>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</si>
  <si>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</si>
  <si>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</si>
  <si>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</si>
  <si>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</si>
  <si>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</si>
  <si>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</si>
  <si>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</si>
  <si>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</si>
  <si>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</si>
  <si>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</si>
  <si>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</si>
  <si>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</si>
  <si>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</si>
  <si>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</si>
  <si>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</si>
  <si>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</si>
  <si>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</si>
  <si>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</si>
  <si>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</si>
  <si>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</si>
  <si>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</si>
  <si>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</si>
  <si>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</si>
  <si>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</si>
  <si>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</si>
  <si>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</si>
  <si>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</si>
  <si>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</si>
  <si>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</si>
  <si>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</si>
  <si>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</si>
  <si>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</si>
  <si>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</si>
  <si>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</si>
  <si>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</si>
  <si>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</si>
  <si>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</si>
  <si>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</si>
  <si>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</si>
  <si>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</si>
  <si>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</si>
  <si>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</si>
  <si>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</si>
  <si>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</si>
  <si>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</si>
  <si>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</si>
  <si>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</si>
  <si>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</si>
  <si>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</si>
  <si>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</si>
  <si>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</si>
  <si>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</si>
  <si>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</si>
  <si>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</si>
  <si>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</si>
  <si>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</si>
  <si>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</si>
  <si>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</si>
  <si>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</si>
  <si>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</si>
  <si>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</si>
  <si>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</si>
  <si>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</si>
  <si>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</si>
  <si>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</si>
  <si>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</si>
  <si>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</si>
  <si>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</si>
  <si>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</si>
  <si>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</si>
  <si>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</si>
  <si>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</si>
  <si>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</si>
  <si>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</si>
  <si>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</si>
  <si>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</si>
  <si>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</si>
  <si>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</si>
  <si>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</si>
  <si>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</si>
  <si>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</si>
  <si>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</si>
  <si>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</si>
  <si>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</si>
  <si>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</si>
  <si>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</si>
  <si>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</si>
  <si>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</si>
  <si>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</si>
  <si>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</si>
  <si>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</si>
  <si>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</si>
  <si>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</si>
  <si>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</si>
  <si>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</si>
  <si>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</si>
  <si>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</si>
  <si>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</si>
  <si>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</si>
  <si>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</si>
  <si>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</si>
  <si>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</si>
  <si>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</si>
  <si>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</si>
  <si>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</si>
  <si>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</si>
  <si>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</si>
  <si>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</si>
  <si>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</si>
  <si>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</si>
  <si>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</si>
  <si>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</si>
  <si>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</si>
  <si>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</si>
  <si>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</si>
  <si>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</si>
  <si>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</si>
  <si>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</si>
  <si>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</si>
  <si>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</si>
  <si>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</si>
  <si>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</si>
  <si>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</si>
  <si>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</si>
  <si>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</si>
  <si>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</si>
  <si>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</si>
  <si>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</si>
  <si>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</si>
  <si>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</si>
  <si>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</si>
  <si>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</si>
  <si>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</si>
  <si>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</si>
  <si>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</si>
  <si>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</si>
  <si>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</si>
  <si>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</si>
  <si>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</si>
  <si>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</si>
  <si>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</si>
  <si>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</si>
  <si>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</si>
  <si>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</si>
  <si>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</si>
  <si>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</si>
  <si>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</si>
  <si>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</si>
  <si>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</si>
  <si>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</si>
  <si>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</si>
  <si>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</si>
  <si>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</si>
  <si>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</si>
  <si>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</si>
  <si>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</si>
  <si>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</si>
  <si>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</si>
  <si>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</si>
  <si>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</si>
  <si>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</si>
  <si>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</si>
  <si>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</si>
  <si>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</si>
  <si>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</si>
  <si>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</si>
  <si>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</si>
  <si>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</si>
  <si>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</si>
  <si>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</si>
  <si>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</si>
  <si>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</si>
  <si>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</si>
  <si>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</si>
  <si>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</si>
  <si>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</si>
  <si>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</si>
  <si>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</si>
  <si>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</si>
  <si>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</si>
  <si>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</si>
  <si>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</si>
  <si>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</si>
  <si>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</si>
  <si>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</si>
  <si>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</si>
  <si>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</si>
  <si>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</si>
  <si>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</si>
  <si>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</si>
  <si>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</si>
  <si>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</si>
  <si>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</si>
  <si>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</si>
  <si>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</si>
  <si>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</si>
  <si>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</si>
  <si>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</si>
  <si>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</si>
  <si>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</si>
  <si>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</si>
  <si>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</si>
  <si>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</si>
  <si>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</si>
  <si>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</si>
  <si>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</si>
  <si>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</si>
  <si>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</si>
  <si>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</si>
  <si>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</si>
  <si>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</si>
  <si>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</si>
  <si>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</si>
  <si>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</si>
  <si>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</si>
  <si>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</si>
  <si>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</si>
  <si>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</si>
  <si>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</si>
  <si>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</si>
  <si>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</si>
  <si>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</si>
  <si>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</si>
  <si>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</si>
  <si>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</si>
  <si>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</si>
  <si>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</si>
  <si>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</si>
  <si>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</si>
  <si>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</si>
  <si>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</si>
  <si>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</si>
  <si>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</si>
  <si>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</si>
  <si>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</si>
  <si>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</si>
  <si>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</si>
  <si>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</si>
  <si>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</si>
  <si>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</si>
  <si>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</si>
  <si>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</si>
  <si>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</si>
  <si>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</si>
  <si>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</si>
  <si>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</si>
  <si>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</si>
  <si>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</si>
  <si>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</si>
  <si>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</si>
  <si>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</si>
  <si>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</si>
  <si>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</si>
  <si>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</si>
  <si>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</si>
  <si>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</si>
  <si>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</si>
  <si>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</si>
  <si>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</si>
  <si>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</si>
  <si>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</si>
  <si>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</si>
  <si>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</si>
  <si>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</si>
  <si>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</si>
  <si>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</si>
  <si>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</si>
  <si>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</si>
  <si>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</si>
  <si>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</si>
  <si>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</si>
  <si>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</si>
  <si>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</si>
  <si>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</si>
  <si>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</si>
  <si>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</si>
  <si>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</si>
  <si>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</si>
  <si>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</si>
  <si>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</si>
  <si>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</si>
  <si>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</si>
  <si>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</si>
  <si>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</si>
  <si>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</si>
  <si>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</si>
  <si>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</si>
  <si>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</si>
  <si>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</si>
  <si>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</si>
  <si>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</si>
  <si>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</si>
  <si>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</si>
  <si>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</si>
  <si>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</si>
  <si>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</si>
  <si>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</si>
  <si>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</si>
  <si>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</si>
  <si>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</si>
  <si>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</si>
  <si>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</si>
  <si>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</si>
  <si>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</si>
  <si>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</si>
  <si>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</si>
  <si>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</si>
  <si>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</si>
  <si>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</si>
  <si>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</si>
  <si>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</si>
  <si>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</si>
  <si>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</si>
  <si>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</si>
  <si>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</si>
  <si>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</si>
  <si>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</si>
  <si>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</si>
  <si>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</si>
  <si>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</si>
  <si>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</si>
  <si>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</si>
  <si>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</si>
  <si>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</si>
  <si>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</si>
  <si>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</si>
  <si>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</si>
  <si>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</si>
  <si>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</si>
  <si>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</si>
  <si>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</si>
  <si>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</si>
  <si>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</si>
  <si>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</si>
  <si>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</si>
  <si>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</si>
  <si>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</si>
  <si>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</si>
  <si>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</si>
  <si>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</si>
  <si>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</si>
  <si>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</si>
  <si>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</si>
  <si>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</si>
  <si>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</si>
  <si>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</si>
  <si>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</si>
  <si>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</si>
  <si>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</si>
  <si>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</si>
  <si>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</si>
  <si>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</si>
  <si>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</si>
  <si>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</si>
  <si>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</si>
  <si>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</si>
  <si>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</si>
  <si>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</si>
  <si>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</si>
  <si>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</si>
  <si>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</si>
  <si>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</si>
  <si>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</si>
  <si>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</si>
  <si>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</si>
  <si>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</si>
  <si>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</si>
  <si>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</si>
  <si>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</si>
  <si>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</si>
  <si>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</si>
  <si>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</si>
  <si>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</si>
  <si>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</si>
  <si>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</si>
  <si>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</si>
  <si>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</si>
  <si>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</si>
  <si>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</si>
  <si>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</si>
  <si>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</si>
  <si>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</si>
  <si>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</si>
  <si>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</si>
  <si>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</si>
  <si>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</si>
  <si>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</si>
  <si>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</si>
  <si>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</si>
  <si>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</si>
  <si>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</si>
  <si>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</si>
  <si>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</si>
  <si>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</si>
  <si>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</si>
  <si>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</si>
  <si>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</si>
  <si>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</si>
  <si>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</si>
  <si>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</si>
  <si>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</si>
  <si>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</si>
  <si>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</si>
  <si>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</si>
  <si>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</si>
  <si>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</si>
  <si>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</si>
  <si>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</si>
  <si>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</si>
  <si>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</si>
  <si>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</si>
  <si>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</si>
  <si>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</si>
  <si>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</si>
  <si>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</si>
  <si>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</si>
  <si>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</si>
  <si>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</si>
  <si>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</si>
  <si>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</si>
  <si>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</si>
  <si>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</si>
  <si>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</si>
  <si>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</si>
  <si>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</si>
  <si>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</si>
  <si>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</si>
  <si>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</si>
  <si>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</si>
  <si>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</si>
  <si>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</si>
  <si>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</si>
  <si>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</si>
  <si>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</si>
  <si>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</si>
  <si>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</si>
  <si>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</si>
  <si>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</si>
  <si>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</si>
  <si>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</si>
  <si>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</si>
  <si>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</si>
  <si>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</si>
  <si>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</si>
  <si>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</si>
  <si>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</si>
  <si>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</si>
  <si>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</si>
  <si>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</si>
  <si>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</si>
  <si>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</si>
  <si>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</si>
  <si>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</si>
  <si>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</si>
  <si>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</si>
  <si>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</si>
  <si>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</si>
  <si>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</si>
  <si>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</si>
  <si>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</si>
  <si>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</si>
  <si>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</si>
  <si>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</si>
  <si>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</si>
  <si>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</si>
  <si>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</si>
  <si>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</si>
  <si>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</si>
  <si>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</si>
  <si>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</si>
  <si>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</si>
  <si>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</si>
  <si>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</si>
  <si>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</si>
  <si>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</si>
  <si>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</si>
  <si>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</si>
  <si>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</si>
  <si>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</si>
  <si>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</si>
  <si>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</si>
  <si>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</si>
  <si>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</si>
  <si>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</si>
  <si>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</si>
  <si>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</si>
  <si>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</si>
  <si>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</si>
  <si>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</si>
  <si>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</si>
  <si>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</si>
  <si>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</si>
  <si>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</si>
  <si>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</si>
  <si>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</si>
  <si>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</si>
  <si>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</si>
  <si>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</si>
  <si>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</si>
  <si>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</si>
  <si>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</si>
  <si>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</si>
  <si>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</si>
  <si>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</si>
  <si>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</si>
  <si>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</si>
  <si>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</si>
  <si>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</si>
  <si>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</si>
  <si>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</si>
  <si>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</si>
  <si>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</si>
  <si>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</si>
  <si>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</si>
  <si>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</si>
  <si>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</si>
  <si>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</si>
  <si>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</si>
  <si>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</si>
  <si>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</si>
  <si>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</si>
  <si>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</si>
  <si>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</si>
  <si>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</si>
  <si>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</si>
  <si>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</si>
  <si>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</si>
  <si>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</si>
  <si>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</si>
  <si>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</si>
  <si>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</si>
  <si>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</si>
  <si>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</si>
  <si>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</si>
  <si>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</si>
  <si>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</si>
  <si>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</si>
  <si>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</si>
  <si>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</si>
  <si>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</si>
  <si>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</si>
  <si>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</si>
  <si>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</si>
  <si>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</si>
  <si>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</si>
  <si>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</si>
  <si>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</si>
  <si>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</si>
  <si>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</si>
  <si>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</si>
  <si>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</si>
  <si>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</si>
  <si>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</si>
  <si>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</si>
  <si>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</si>
  <si>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</si>
  <si>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</si>
  <si>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</si>
  <si>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</si>
  <si>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</si>
  <si>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</si>
  <si>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</si>
  <si>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</si>
  <si>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</si>
  <si>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</si>
  <si>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</si>
  <si>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</si>
  <si>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</si>
  <si>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</si>
  <si>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</si>
  <si>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</si>
  <si>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</si>
  <si>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</si>
  <si>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</si>
  <si>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</si>
  <si>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</si>
  <si>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</si>
  <si>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</si>
  <si>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</si>
  <si>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</si>
  <si>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</si>
  <si>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</si>
  <si>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</si>
  <si>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</si>
  <si>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</si>
  <si>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</si>
  <si>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</si>
  <si>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</si>
  <si>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</si>
  <si>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</si>
  <si>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</si>
  <si>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</si>
  <si>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</si>
  <si>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</si>
  <si>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</si>
  <si>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</si>
  <si>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</si>
  <si>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</si>
  <si>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</si>
  <si>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</si>
  <si>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</si>
  <si>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</si>
  <si>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</si>
  <si>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</si>
  <si>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</si>
  <si>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</si>
  <si>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</si>
  <si>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</si>
  <si>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</si>
  <si>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</si>
  <si>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</si>
  <si>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</si>
  <si>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</si>
  <si>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</si>
  <si>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</si>
  <si>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</si>
  <si>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</si>
  <si>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</si>
  <si>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</si>
  <si>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</si>
  <si>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</si>
  <si>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</si>
  <si>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</si>
  <si>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</si>
  <si>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</si>
  <si>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</si>
  <si>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</si>
  <si>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</si>
  <si>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</si>
  <si>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</si>
  <si>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</si>
  <si>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</si>
  <si>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</si>
  <si>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</si>
  <si>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</si>
  <si>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</si>
  <si>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</si>
  <si>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</si>
  <si>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</si>
  <si>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</si>
  <si>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</si>
  <si>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</si>
  <si>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</si>
  <si>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</si>
  <si>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</si>
  <si>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</si>
  <si>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</si>
  <si>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</si>
  <si>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</si>
  <si>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</si>
  <si>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</si>
  <si>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</si>
  <si>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</si>
  <si>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</si>
  <si>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</si>
  <si>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</si>
  <si>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</si>
  <si>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</si>
  <si>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</si>
  <si>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</si>
  <si>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</si>
  <si>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</si>
  <si>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</si>
  <si>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</si>
  <si>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</si>
  <si>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</si>
  <si>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</si>
  <si>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</si>
  <si>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</si>
  <si>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</si>
  <si>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</si>
  <si>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</si>
  <si>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</si>
  <si>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</si>
  <si>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</si>
  <si>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</si>
  <si>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</si>
  <si>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</si>
  <si>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</si>
  <si>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</si>
  <si>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</si>
  <si>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</si>
  <si>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</si>
  <si>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</si>
  <si>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</si>
  <si>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</si>
  <si>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</si>
  <si>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</si>
  <si>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</si>
  <si>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</si>
  <si>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</si>
  <si>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</si>
  <si>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</si>
  <si>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</si>
  <si>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</si>
  <si>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</si>
  <si>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</si>
  <si>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</si>
  <si>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</si>
  <si>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</si>
  <si>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</si>
  <si>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</si>
  <si>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</si>
  <si>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</si>
  <si>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</si>
  <si>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</si>
  <si>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</si>
  <si>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</si>
  <si>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</si>
  <si>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</si>
  <si>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</si>
  <si>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</si>
  <si>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</si>
  <si>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</si>
  <si>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</si>
  <si>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</si>
  <si>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</si>
  <si>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</si>
  <si>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</si>
  <si>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</si>
  <si>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</si>
  <si>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</si>
  <si>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</si>
  <si>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</si>
  <si>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</si>
  <si>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</si>
  <si>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</si>
  <si>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</si>
  <si>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</si>
  <si>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</si>
  <si>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</si>
  <si>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</si>
  <si>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</si>
  <si>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</si>
  <si>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</si>
  <si>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</si>
  <si>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</si>
  <si>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</si>
  <si>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</si>
  <si>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</si>
  <si>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</si>
  <si>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</si>
  <si>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</si>
  <si>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</si>
  <si>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</si>
  <si>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</si>
  <si>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</si>
  <si>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</si>
  <si>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</si>
  <si>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</si>
  <si>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</si>
  <si>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</si>
  <si>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</si>
  <si>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</si>
  <si>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</si>
  <si>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</si>
  <si>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</si>
  <si>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</si>
  <si>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</si>
  <si>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</si>
  <si>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</si>
  <si>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</si>
  <si>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</si>
  <si>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</si>
  <si>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</si>
  <si>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</si>
  <si>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</si>
  <si>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</si>
  <si>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</si>
  <si>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</si>
  <si>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</si>
  <si>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</si>
  <si>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</si>
  <si>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</si>
  <si>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</si>
  <si>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</si>
  <si>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</si>
  <si>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</si>
  <si>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</si>
  <si>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</si>
  <si>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</si>
  <si>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</si>
  <si>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</si>
  <si>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</si>
  <si>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</si>
  <si>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</si>
  <si>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</si>
  <si>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</si>
  <si>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</si>
  <si>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</si>
  <si>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</si>
  <si>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</si>
  <si>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</si>
  <si>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</si>
  <si>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</si>
  <si>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</si>
  <si>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</si>
  <si>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</si>
  <si>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</si>
  <si>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</si>
  <si>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</si>
  <si>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</si>
  <si>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</si>
  <si>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</si>
  <si>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</si>
  <si>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</si>
  <si>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</si>
  <si>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</si>
  <si>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</si>
  <si>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</si>
  <si>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</si>
  <si>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</si>
  <si>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</si>
  <si>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</si>
  <si>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</si>
  <si>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</si>
  <si>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</si>
  <si>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</si>
  <si>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</si>
  <si>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</si>
  <si>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</si>
  <si>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</si>
  <si>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</si>
  <si>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</si>
  <si>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</si>
  <si>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</si>
  <si>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</si>
  <si>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</si>
  <si>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</si>
  <si>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</si>
  <si>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</si>
  <si>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</si>
  <si>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</si>
  <si>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</si>
  <si>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</si>
  <si>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</si>
  <si>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</si>
  <si>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</si>
  <si>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</si>
  <si>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</si>
  <si>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</si>
  <si>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</si>
  <si>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</si>
  <si>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</si>
  <si>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</si>
  <si>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</si>
  <si>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</si>
  <si>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</si>
  <si>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</si>
  <si>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</si>
  <si>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</si>
  <si>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</si>
  <si>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</si>
  <si>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</si>
  <si>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</si>
  <si>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</si>
  <si>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</si>
  <si>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</si>
  <si>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</si>
  <si>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</si>
  <si>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</si>
  <si>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</si>
  <si>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</si>
  <si>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</si>
  <si>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</si>
  <si>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</si>
  <si>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</si>
  <si>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</si>
  <si>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</si>
  <si>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</si>
  <si>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</si>
  <si>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</si>
  <si>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</si>
  <si>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</si>
  <si>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</si>
  <si>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</si>
  <si>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</si>
  <si>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</si>
  <si>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</si>
  <si>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</si>
  <si>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</si>
  <si>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</si>
  <si>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</si>
  <si>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</si>
  <si>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</si>
  <si>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</si>
  <si>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</si>
  <si>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</si>
  <si>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</si>
  <si>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</si>
  <si>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</si>
  <si>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</si>
  <si>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</si>
  <si>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</si>
  <si>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</si>
  <si>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</si>
  <si>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</si>
  <si>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</si>
  <si>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</si>
  <si>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</si>
  <si>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</si>
  <si>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</si>
  <si>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</si>
  <si>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</si>
  <si>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</si>
  <si>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</si>
  <si>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</si>
  <si>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</si>
  <si>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</si>
  <si>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</si>
  <si>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</si>
  <si>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</si>
  <si>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</si>
  <si>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</si>
  <si>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</si>
  <si>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</si>
  <si>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</si>
  <si>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</si>
  <si>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</si>
  <si>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</si>
  <si>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</si>
  <si>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</si>
  <si>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</si>
  <si>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</si>
  <si>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</si>
  <si>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</si>
  <si>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</si>
  <si>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</si>
  <si>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</si>
  <si>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</si>
  <si>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</si>
  <si>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</si>
  <si>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</si>
  <si>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</si>
  <si>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</si>
  <si>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</si>
  <si>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</si>
  <si>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</si>
  <si>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</si>
  <si>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</si>
  <si>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</si>
  <si>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</si>
  <si>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</si>
  <si>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</si>
  <si>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</si>
  <si>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</si>
  <si>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</si>
  <si>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</si>
  <si>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</si>
  <si>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</si>
  <si>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</si>
  <si>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</si>
  <si>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</si>
  <si>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</si>
  <si>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</si>
  <si>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</si>
  <si>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</si>
  <si>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</si>
  <si>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</si>
  <si>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</si>
  <si>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</si>
  <si>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</si>
  <si>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</si>
  <si>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</si>
  <si>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</si>
  <si>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</si>
  <si>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</si>
  <si>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</si>
  <si>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</si>
  <si>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</si>
  <si>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</si>
  <si>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</si>
  <si>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</si>
  <si>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</si>
  <si>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</si>
  <si>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</si>
  <si>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</si>
  <si>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</si>
  <si>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</si>
  <si>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</si>
  <si>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</si>
  <si>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</si>
  <si>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</si>
  <si>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</si>
  <si>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</si>
  <si>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</si>
  <si>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</si>
  <si>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</si>
  <si>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</si>
  <si>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</si>
  <si>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</si>
  <si>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</si>
  <si>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</si>
  <si>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</si>
  <si>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</si>
  <si>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</si>
  <si>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</si>
  <si>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</si>
  <si>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</si>
  <si>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</si>
  <si>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</si>
  <si>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</si>
  <si>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</si>
  <si>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</si>
  <si>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</si>
  <si>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</si>
  <si>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</si>
  <si>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</si>
  <si>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</si>
  <si>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</si>
  <si>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</si>
  <si>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</si>
  <si>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</si>
  <si>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</si>
  <si>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</si>
  <si>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</si>
  <si>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</si>
  <si>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</si>
  <si>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</si>
  <si>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</si>
  <si>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</si>
  <si>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</si>
  <si>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</si>
  <si>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</si>
  <si>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</si>
  <si>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</si>
  <si>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</si>
  <si>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</si>
  <si>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</si>
  <si>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</si>
  <si>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</si>
  <si>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</si>
  <si>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</si>
  <si>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</si>
  <si>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</si>
  <si>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</si>
  <si>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</si>
  <si>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</si>
  <si>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</si>
  <si>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</si>
  <si>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</si>
  <si>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</si>
  <si>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</si>
  <si>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</si>
  <si>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</si>
  <si>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</si>
  <si>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</si>
  <si>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</si>
  <si>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</si>
  <si>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</si>
  <si>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</si>
  <si>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</si>
  <si>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</si>
  <si>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</si>
  <si>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</si>
  <si>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</si>
  <si>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</si>
  <si>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</si>
  <si>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</si>
  <si>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</si>
  <si>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</si>
  <si>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</si>
  <si>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</si>
  <si>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</si>
  <si>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</si>
  <si>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</si>
  <si>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</si>
  <si>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</si>
  <si>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</si>
  <si>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</si>
  <si>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</si>
  <si>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</si>
  <si>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</si>
  <si>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</si>
  <si>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</si>
  <si>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</si>
  <si>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</si>
  <si>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</si>
  <si>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</si>
  <si>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</si>
  <si>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</si>
  <si>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</si>
  <si>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</si>
  <si>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</si>
  <si>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</si>
  <si>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</si>
  <si>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</si>
  <si>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</si>
  <si>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</si>
  <si>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</si>
  <si>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</si>
  <si>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</si>
  <si>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</si>
  <si>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</si>
  <si>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</si>
  <si>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</si>
  <si>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</si>
  <si>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</si>
  <si>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</si>
  <si>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</si>
  <si>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</si>
  <si>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</si>
  <si>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</si>
  <si>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</si>
  <si>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</si>
  <si>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</si>
  <si>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</si>
  <si>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</si>
  <si>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</si>
  <si>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</si>
  <si>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</si>
  <si>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</si>
  <si>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</si>
  <si>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</si>
  <si>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</si>
  <si>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</si>
  <si>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</si>
  <si>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</si>
  <si>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</si>
  <si>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</si>
  <si>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</si>
  <si>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</si>
  <si>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</si>
  <si>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</si>
  <si>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</si>
  <si>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</si>
  <si>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</si>
  <si>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</si>
  <si>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</si>
  <si>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</si>
  <si>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</si>
  <si>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</si>
  <si>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</si>
  <si>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</si>
  <si>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</si>
  <si>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</si>
  <si>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</si>
  <si>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</si>
  <si>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</si>
  <si>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</si>
  <si>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</si>
  <si>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</si>
  <si>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</si>
  <si>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</si>
  <si>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</si>
  <si>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</si>
  <si>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</si>
  <si>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</si>
  <si>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</si>
  <si>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</si>
  <si>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</si>
  <si>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</si>
  <si>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</si>
  <si>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</si>
  <si>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</si>
  <si>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</si>
  <si>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</si>
  <si>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</si>
  <si>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</si>
  <si>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</si>
  <si>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</si>
  <si>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</si>
  <si>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</si>
  <si>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</si>
  <si>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</si>
  <si>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</si>
  <si>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</si>
  <si>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</si>
  <si>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</si>
  <si>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</si>
  <si>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</si>
  <si>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</si>
  <si>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</si>
  <si>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</si>
  <si>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</si>
  <si>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</si>
  <si>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</si>
  <si>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</si>
  <si>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</si>
  <si>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</si>
  <si>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</si>
  <si>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</si>
  <si>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</si>
  <si>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</si>
  <si>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</si>
  <si>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</si>
  <si>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</si>
  <si>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</si>
  <si>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</si>
  <si>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</si>
  <si>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</si>
  <si>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</si>
  <si>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</si>
  <si>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</si>
  <si>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</si>
  <si>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</si>
  <si>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</si>
  <si>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</si>
  <si>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</si>
  <si>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</si>
  <si>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</si>
  <si>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</si>
  <si>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</si>
  <si>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</si>
  <si>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</si>
  <si>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</si>
  <si>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</si>
  <si>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</si>
  <si>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</si>
  <si>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</si>
  <si>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</si>
  <si>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</si>
  <si>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</si>
  <si>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</si>
  <si>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</si>
  <si>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</si>
  <si>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</si>
  <si>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</si>
  <si>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</si>
  <si>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</si>
  <si>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</si>
  <si>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</si>
  <si>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</si>
  <si>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</si>
  <si>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</si>
  <si>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</si>
  <si>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</si>
  <si>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</si>
  <si>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</si>
  <si>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</si>
  <si>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</si>
  <si>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</si>
  <si>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</si>
  <si>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</si>
  <si>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</si>
  <si>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</si>
  <si>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</si>
  <si>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</si>
  <si>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</si>
  <si>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</si>
  <si>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</si>
  <si>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</si>
  <si>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</si>
  <si>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</si>
  <si>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</si>
  <si>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</si>
  <si>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</si>
  <si>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</si>
  <si>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</si>
  <si>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</si>
  <si>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</si>
  <si>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</si>
  <si>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</si>
  <si>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</si>
  <si>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</si>
  <si>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</si>
  <si>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</si>
  <si>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</si>
  <si>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</si>
  <si>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</si>
  <si>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</si>
  <si>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</si>
  <si>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</si>
  <si>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</si>
  <si>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</si>
  <si>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</si>
  <si>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</si>
  <si>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</si>
  <si>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</si>
  <si>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</si>
  <si>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</si>
  <si>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</si>
  <si>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</si>
  <si>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</si>
  <si>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</si>
  <si>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</si>
  <si>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</si>
  <si>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</si>
  <si>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</si>
  <si>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</si>
  <si>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</si>
  <si>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</si>
  <si>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</si>
  <si>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</si>
  <si>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</si>
  <si>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</si>
  <si>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</si>
  <si>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</si>
  <si>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</si>
  <si>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</si>
  <si>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</si>
  <si>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</si>
  <si>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</si>
  <si>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</si>
  <si>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</si>
  <si>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</si>
  <si>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</si>
  <si>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</si>
  <si>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</si>
  <si>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</si>
  <si>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</si>
  <si>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</si>
  <si>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</si>
  <si>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</si>
  <si>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</si>
  <si>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</si>
  <si>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</si>
  <si>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</si>
  <si>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</si>
  <si>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</si>
  <si>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</si>
  <si>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</si>
  <si>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</si>
  <si>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</si>
  <si>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</si>
  <si>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</si>
  <si>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</si>
  <si>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</si>
  <si>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</si>
  <si>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</si>
  <si>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</si>
  <si>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</si>
  <si>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</si>
  <si>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</si>
  <si>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</si>
  <si>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</si>
  <si>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</si>
  <si>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</si>
  <si>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</si>
  <si>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</si>
  <si>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</si>
  <si>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</si>
  <si>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</si>
  <si>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</si>
  <si>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</si>
  <si>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</si>
  <si>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</si>
  <si>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</si>
  <si>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</si>
  <si>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</si>
  <si>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</si>
  <si>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</si>
  <si>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</si>
  <si>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</si>
  <si>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</si>
  <si>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</si>
  <si>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</si>
  <si>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</si>
  <si>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</si>
  <si>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</si>
  <si>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</si>
  <si>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</si>
  <si>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</si>
  <si>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</si>
  <si>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</si>
  <si>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</si>
  <si>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</si>
  <si>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</si>
  <si>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</si>
  <si>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</si>
  <si>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</si>
  <si>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</si>
  <si>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</si>
  <si>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</si>
  <si>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</si>
  <si>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</si>
  <si>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</si>
  <si>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</si>
  <si>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</si>
  <si>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</si>
  <si>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</si>
  <si>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</si>
  <si>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</si>
  <si>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</si>
  <si>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</si>
  <si>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</si>
  <si>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</si>
  <si>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</si>
  <si>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</si>
  <si>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</si>
  <si>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</si>
  <si>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</si>
  <si>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</si>
  <si>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</si>
  <si>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</si>
  <si>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</si>
  <si>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</si>
  <si>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</si>
  <si>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</si>
  <si>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</si>
  <si>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</si>
  <si>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</si>
  <si>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</si>
  <si>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</si>
  <si>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</si>
  <si>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</si>
  <si>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</si>
  <si>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</si>
  <si>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</si>
  <si>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</si>
  <si>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</si>
  <si>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</si>
  <si>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</si>
  <si>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</si>
  <si>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</si>
  <si>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</si>
  <si>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</si>
  <si>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</si>
  <si>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</si>
  <si>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</si>
  <si>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</si>
  <si>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</si>
  <si>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</si>
  <si>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</si>
  <si>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</si>
  <si>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</si>
  <si>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</si>
  <si>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</si>
  <si>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</si>
  <si>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</si>
  <si>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</si>
  <si>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</si>
  <si>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</si>
  <si>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</si>
  <si>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</si>
  <si>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</si>
  <si>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</si>
  <si>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</si>
  <si>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</si>
  <si>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</si>
  <si>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</si>
  <si>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</si>
  <si>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</si>
  <si>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</si>
  <si>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</si>
  <si>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</si>
  <si>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</si>
  <si>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</si>
  <si>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</si>
  <si>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</si>
  <si>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</si>
  <si>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</si>
  <si>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</si>
  <si>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</si>
  <si>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</si>
  <si>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</si>
  <si>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</si>
  <si>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</si>
  <si>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</si>
  <si>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</si>
  <si>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</si>
  <si>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</si>
  <si>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</si>
  <si>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</si>
  <si>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</si>
  <si>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</si>
  <si>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</si>
  <si>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</si>
  <si>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</si>
  <si>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</si>
  <si>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</si>
  <si>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</si>
  <si>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</si>
  <si>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</si>
  <si>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</si>
  <si>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</si>
  <si>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</si>
  <si>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</si>
  <si>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</si>
  <si>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</si>
  <si>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</si>
  <si>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</si>
  <si>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</si>
  <si>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</si>
  <si>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</si>
  <si>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</si>
  <si>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</si>
  <si>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</si>
  <si>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</si>
  <si>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</si>
  <si>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</si>
  <si>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</si>
  <si>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</si>
  <si>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</si>
  <si>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</si>
  <si>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</si>
  <si>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</si>
  <si>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</si>
  <si>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</si>
  <si>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</si>
  <si>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</si>
  <si>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</si>
  <si>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</si>
  <si>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</si>
  <si>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</si>
  <si>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</si>
  <si>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</si>
  <si>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</si>
  <si>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</si>
  <si>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</si>
  <si>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</si>
  <si>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</si>
  <si>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</si>
  <si>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</si>
  <si>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</si>
  <si>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</si>
  <si>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</si>
  <si>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</si>
  <si>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</si>
  <si>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</si>
  <si>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</si>
  <si>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</si>
  <si>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</si>
  <si>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</si>
  <si>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</si>
  <si>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</si>
  <si>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</si>
  <si>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</si>
  <si>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</si>
  <si>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</si>
  <si>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</si>
  <si>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</si>
  <si>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</si>
  <si>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</si>
  <si>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</si>
  <si>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</si>
  <si>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</si>
  <si>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</si>
  <si>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</si>
  <si>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</si>
  <si>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</si>
  <si>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</si>
  <si>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</si>
  <si>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</si>
  <si>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</si>
  <si>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</si>
  <si>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</si>
  <si>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</si>
  <si>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</si>
  <si>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</si>
  <si>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</si>
  <si>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</si>
  <si>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</si>
  <si>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</si>
  <si>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</si>
  <si>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</si>
  <si>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</si>
  <si>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</si>
  <si>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</si>
  <si>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</si>
  <si>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</si>
  <si>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</si>
  <si>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</si>
  <si>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</si>
  <si>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</si>
  <si>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</si>
  <si>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</si>
  <si>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</si>
  <si>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</si>
  <si>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</si>
  <si>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</si>
  <si>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</si>
  <si>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</si>
  <si>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</si>
  <si>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</si>
  <si>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</si>
  <si>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</si>
  <si>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</si>
  <si>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</si>
  <si>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</si>
  <si>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</si>
  <si>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</si>
  <si>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</si>
  <si>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</si>
  <si>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</si>
  <si>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</si>
  <si>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</si>
  <si>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</si>
  <si>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</si>
  <si>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</si>
  <si>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</si>
  <si>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</si>
  <si>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</si>
  <si>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</si>
  <si>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</si>
  <si>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</si>
  <si>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</si>
  <si>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</si>
  <si>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</si>
  <si>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</si>
  <si>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</si>
  <si>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</si>
  <si>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</si>
  <si>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</si>
  <si>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</si>
  <si>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</si>
  <si>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</si>
  <si>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</si>
  <si>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</si>
  <si>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</si>
  <si>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</si>
  <si>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</si>
  <si>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</si>
  <si>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</si>
  <si>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</si>
  <si>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</si>
  <si>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</si>
  <si>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</si>
  <si>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</si>
  <si>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</si>
  <si>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</si>
  <si>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</si>
  <si>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</si>
  <si>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</si>
  <si>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</si>
  <si>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</si>
  <si>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</si>
  <si>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</si>
  <si>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</si>
  <si>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</si>
  <si>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</si>
  <si>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</si>
  <si>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</si>
  <si>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</si>
  <si>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</si>
  <si>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</si>
  <si>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</si>
  <si>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</si>
  <si>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</si>
  <si>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</si>
  <si>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</si>
  <si>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</si>
  <si>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</si>
  <si>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</si>
  <si>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</si>
  <si>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</si>
  <si>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</si>
  <si>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</si>
  <si>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</si>
  <si>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</si>
  <si>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</si>
  <si>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</si>
  <si>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</si>
  <si>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</si>
  <si>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</si>
  <si>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</si>
  <si>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</si>
  <si>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</si>
  <si>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</si>
  <si>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</si>
  <si>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</si>
  <si>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</si>
  <si>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</si>
  <si>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</si>
  <si>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</si>
  <si>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</si>
  <si>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</si>
  <si>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</si>
  <si>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</si>
  <si>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</si>
  <si>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</si>
  <si>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</si>
  <si>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</si>
  <si>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</si>
  <si>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</si>
  <si>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</si>
  <si>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</si>
  <si>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</si>
  <si>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</si>
  <si>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</si>
  <si>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</si>
  <si>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</si>
  <si>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</si>
  <si>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</si>
  <si>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</si>
  <si>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</si>
  <si>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</si>
  <si>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</si>
  <si>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</si>
  <si>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</si>
  <si>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</si>
  <si>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</si>
  <si>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</si>
  <si>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</si>
  <si>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</si>
  <si>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</si>
  <si>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</si>
  <si>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</si>
  <si>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</si>
  <si>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</si>
  <si>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</si>
  <si>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</si>
  <si>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</si>
  <si>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</si>
  <si>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</si>
  <si>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</si>
  <si>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</si>
  <si>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</si>
  <si>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</si>
  <si>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</si>
  <si>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</si>
  <si>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</si>
  <si>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</si>
  <si>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</si>
  <si>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</si>
  <si>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</si>
  <si>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</si>
  <si>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</si>
  <si>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</si>
  <si>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</si>
  <si>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</si>
  <si>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</si>
  <si>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</si>
  <si>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</si>
  <si>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</si>
  <si>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</si>
  <si>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</si>
  <si>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</si>
  <si>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</si>
  <si>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</si>
  <si>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</si>
  <si>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</si>
  <si>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</si>
  <si>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</si>
  <si>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</si>
  <si>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</si>
  <si>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</si>
  <si>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</si>
  <si>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</si>
  <si>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</si>
  <si>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</si>
  <si>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</si>
  <si>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</si>
  <si>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</si>
  <si>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</si>
  <si>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</si>
  <si>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</si>
  <si>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</si>
  <si>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</si>
  <si>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</si>
  <si>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</si>
  <si>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</si>
  <si>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</si>
  <si>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</si>
  <si>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</si>
  <si>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</si>
  <si>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</si>
  <si>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</si>
  <si>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</si>
  <si>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</si>
  <si>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</si>
  <si>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</si>
  <si>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</si>
  <si>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</si>
  <si>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</si>
  <si>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</si>
  <si>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</si>
  <si>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</si>
  <si>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</si>
  <si>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</si>
  <si>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</si>
  <si>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</si>
  <si>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</si>
  <si>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</si>
  <si>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</si>
  <si>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</si>
  <si>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</si>
  <si>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</si>
  <si>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</si>
  <si>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</si>
  <si>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</si>
  <si>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</si>
  <si>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</si>
  <si>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</si>
  <si>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</si>
  <si>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</si>
  <si>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</si>
  <si>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</si>
  <si>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</si>
  <si>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</si>
  <si>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</si>
  <si>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</si>
  <si>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</si>
  <si>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</si>
  <si>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</si>
  <si>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</si>
  <si>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</si>
  <si>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</si>
  <si>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</si>
  <si>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</si>
  <si>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</si>
  <si>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</si>
  <si>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</si>
  <si>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</si>
  <si>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</si>
  <si>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</si>
  <si>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</si>
  <si>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</si>
  <si>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</si>
  <si>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</si>
  <si>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</si>
  <si>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</si>
  <si>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</si>
  <si>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</si>
  <si>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</si>
  <si>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</si>
  <si>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</si>
  <si>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</si>
  <si>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</si>
  <si>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</si>
  <si>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</si>
  <si>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</si>
  <si>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</si>
  <si>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</si>
  <si>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</si>
  <si>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</si>
  <si>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</si>
  <si>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</si>
  <si>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</si>
  <si>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</si>
  <si>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</si>
  <si>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</si>
  <si>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</si>
  <si>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</si>
  <si>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</si>
  <si>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</si>
  <si>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</si>
  <si>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</si>
  <si>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</si>
  <si>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</si>
  <si>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</si>
  <si>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</si>
  <si>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</si>
  <si>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</si>
  <si>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</si>
  <si>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</si>
  <si>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</si>
  <si>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</si>
  <si>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</si>
  <si>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</si>
  <si>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</si>
  <si>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</si>
  <si>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</si>
  <si>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</si>
  <si>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</si>
  <si>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</si>
  <si>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</si>
  <si>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</si>
  <si>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</si>
  <si>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</si>
  <si>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</si>
  <si>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</si>
  <si>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</si>
  <si>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</si>
  <si>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</si>
  <si>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</si>
  <si>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</si>
  <si>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</si>
  <si>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</si>
  <si>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</si>
  <si>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</si>
  <si>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</si>
  <si>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</si>
  <si>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</si>
  <si>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</si>
  <si>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</si>
  <si>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</si>
  <si>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</si>
  <si>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</si>
  <si>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</si>
  <si>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</si>
  <si>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</si>
  <si>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</si>
  <si>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</si>
  <si>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</si>
  <si>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</si>
  <si>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</si>
  <si>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</si>
  <si>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</si>
  <si>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</si>
  <si>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</si>
  <si>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</si>
  <si>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</si>
  <si>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</si>
  <si>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</si>
  <si>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</si>
  <si>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</si>
  <si>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</si>
  <si>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</si>
  <si>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</si>
  <si>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</si>
  <si>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</si>
  <si>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</si>
  <si>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</si>
  <si>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</si>
  <si>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</si>
  <si>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</si>
  <si>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</si>
  <si>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</si>
  <si>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</si>
  <si>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</si>
  <si>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</si>
  <si>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</si>
  <si>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</si>
  <si>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</si>
  <si>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</si>
  <si>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</si>
  <si>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</si>
  <si>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</si>
  <si>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</si>
  <si>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</si>
  <si>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</si>
  <si>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</si>
  <si>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</si>
  <si>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</si>
  <si>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</si>
  <si>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</si>
  <si>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</si>
  <si>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</si>
  <si>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</si>
  <si>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</si>
  <si>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</si>
  <si>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</si>
  <si>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</si>
  <si>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</si>
  <si>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</si>
  <si>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</si>
  <si>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</si>
  <si>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</si>
  <si>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</si>
  <si>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</si>
  <si>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</si>
  <si>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</si>
  <si>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</si>
  <si>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</si>
  <si>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</si>
  <si>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</si>
  <si>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</si>
  <si>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</si>
  <si>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</si>
  <si>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</si>
  <si>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</si>
  <si>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</si>
  <si>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</si>
  <si>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</si>
  <si>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</si>
  <si>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</si>
  <si>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</si>
  <si>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</si>
  <si>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</si>
  <si>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</si>
  <si>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</si>
  <si>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</si>
  <si>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</si>
  <si>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</si>
  <si>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</si>
  <si>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</si>
  <si>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</si>
  <si>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</si>
  <si>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</si>
  <si>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</si>
  <si>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</si>
  <si>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</si>
  <si>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</si>
  <si>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</si>
  <si>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</si>
  <si>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</si>
  <si>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</si>
  <si>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</si>
  <si>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</si>
  <si>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</si>
  <si>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</si>
  <si>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</si>
  <si>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</si>
  <si>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</si>
  <si>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</si>
  <si>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</si>
  <si>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</si>
  <si>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</si>
  <si>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</si>
  <si>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</si>
  <si>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</si>
  <si>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</si>
  <si>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</si>
  <si>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</si>
  <si>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</si>
  <si>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</si>
  <si>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</si>
  <si>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</si>
  <si>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</si>
  <si>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</si>
  <si>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</si>
  <si>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</si>
  <si>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</si>
  <si>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</si>
  <si>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</si>
  <si>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</si>
  <si>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</si>
  <si>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</si>
  <si>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</si>
  <si>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</si>
  <si>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</si>
  <si>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</si>
  <si>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</si>
  <si>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</si>
  <si>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</si>
  <si>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</si>
  <si>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</si>
  <si>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</si>
  <si>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</si>
  <si>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</si>
  <si>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</si>
  <si>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</si>
  <si>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</si>
  <si>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</si>
  <si>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</si>
  <si>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</si>
  <si>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</si>
  <si>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</si>
  <si>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</si>
  <si>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</si>
  <si>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</si>
  <si>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</si>
  <si>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</si>
  <si>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</si>
  <si>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</si>
  <si>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</si>
  <si>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</si>
  <si>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</si>
  <si>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</si>
  <si>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</si>
  <si>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</si>
  <si>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</si>
  <si>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</si>
  <si>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</si>
  <si>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</si>
  <si>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</si>
  <si>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</si>
  <si>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</si>
  <si>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</si>
  <si>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</si>
  <si>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</si>
  <si>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</si>
  <si>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</si>
  <si>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</si>
  <si>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</si>
  <si>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</si>
  <si>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</si>
  <si>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</si>
  <si>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</si>
  <si>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</si>
  <si>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</si>
  <si>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</si>
  <si>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</si>
  <si>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</si>
  <si>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</si>
  <si>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</si>
  <si>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</si>
  <si>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</si>
  <si>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</si>
  <si>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</si>
  <si>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</si>
  <si>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</si>
  <si>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</si>
  <si>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</si>
  <si>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</si>
  <si>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</si>
  <si>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</si>
  <si>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</si>
  <si>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</si>
  <si>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</si>
  <si>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</si>
  <si>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</si>
  <si>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</si>
  <si>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</si>
  <si>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</si>
  <si>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</si>
  <si>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</si>
  <si>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</si>
  <si>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</si>
  <si>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</si>
  <si>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</si>
  <si>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</si>
  <si>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</si>
  <si>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</si>
  <si>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</si>
  <si>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</si>
  <si>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</si>
  <si>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</si>
  <si>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</si>
  <si>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</si>
  <si>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</si>
  <si>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</si>
  <si>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</si>
  <si>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</si>
  <si>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</si>
  <si>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</si>
  <si>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</si>
  <si>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</si>
  <si>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</si>
  <si>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</si>
  <si>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</si>
  <si>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</si>
  <si>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</si>
  <si>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</si>
  <si>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</si>
  <si>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</si>
  <si>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</si>
  <si>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</si>
  <si>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</si>
  <si>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</si>
  <si>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</si>
  <si>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</si>
  <si>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</si>
  <si>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</si>
  <si>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</si>
  <si>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</si>
  <si>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</si>
  <si>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</si>
  <si>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</si>
  <si>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</si>
  <si>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</si>
  <si>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</si>
  <si>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</si>
  <si>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</si>
  <si>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</si>
  <si>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</si>
  <si>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</si>
  <si>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</si>
  <si>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</si>
  <si>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</si>
  <si>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</si>
  <si>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</si>
  <si>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</si>
  <si>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</si>
  <si>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</si>
  <si>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</si>
  <si>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</si>
  <si>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</si>
  <si>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</si>
  <si>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</si>
  <si>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</si>
  <si>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</si>
  <si>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</si>
  <si>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</si>
  <si>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</si>
  <si>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</si>
  <si>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</si>
  <si>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</si>
  <si>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</si>
  <si>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</si>
  <si>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</si>
  <si>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</si>
  <si>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</si>
  <si>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</si>
  <si>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</si>
  <si>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</si>
  <si>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</si>
  <si>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</si>
  <si>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</si>
  <si>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</si>
  <si>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</si>
  <si>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</si>
  <si>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</si>
  <si>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</si>
  <si>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</si>
  <si>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</si>
  <si>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</si>
  <si>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</si>
  <si>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</si>
  <si>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</si>
  <si>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</si>
  <si>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</si>
  <si>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</si>
  <si>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</si>
  <si>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</si>
  <si>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</si>
  <si>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</si>
  <si>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</si>
  <si>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</si>
  <si>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</si>
  <si>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</si>
  <si>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</si>
  <si>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</si>
  <si>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</si>
  <si>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</si>
  <si>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</si>
  <si>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</si>
  <si>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</si>
  <si>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</si>
  <si>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</si>
  <si>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</si>
  <si>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</si>
  <si>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</si>
  <si>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</si>
  <si>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</si>
  <si>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</si>
  <si>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</si>
  <si>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</si>
  <si>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</si>
  <si>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</si>
  <si>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</si>
  <si>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</si>
  <si>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</si>
  <si>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</si>
  <si>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</si>
  <si>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</si>
  <si>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</si>
  <si>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</si>
  <si>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</si>
  <si>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</si>
  <si>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</si>
  <si>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</si>
  <si>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</si>
  <si>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</si>
  <si>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</si>
  <si>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</si>
  <si>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</si>
  <si>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</si>
  <si>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</si>
  <si>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</si>
  <si>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</si>
  <si>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</si>
  <si>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</si>
  <si>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</si>
  <si>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</si>
  <si>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</si>
  <si>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</si>
  <si>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</si>
  <si>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</si>
  <si>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</si>
  <si>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</si>
  <si>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</si>
  <si>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</si>
  <si>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</si>
  <si>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</si>
  <si>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</si>
  <si>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</si>
  <si>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</si>
  <si>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</si>
  <si>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</si>
  <si>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</si>
  <si>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</si>
  <si>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</si>
  <si>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</si>
  <si>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</si>
  <si>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</si>
  <si>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</si>
  <si>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</si>
  <si>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</si>
  <si>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</si>
  <si>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</si>
  <si>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</si>
  <si>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</si>
  <si>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</si>
  <si>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</si>
  <si>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</si>
  <si>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</si>
  <si>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</si>
  <si>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</si>
  <si>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</si>
  <si>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</si>
  <si>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</si>
  <si>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</si>
  <si>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</si>
  <si>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</si>
  <si>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</si>
  <si>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</si>
  <si>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</si>
  <si>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</si>
  <si>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</si>
  <si>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</si>
  <si>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</si>
  <si>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</si>
  <si>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</si>
  <si>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</si>
  <si>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</si>
  <si>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</si>
  <si>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</si>
  <si>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</si>
  <si>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</si>
  <si>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</si>
  <si>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</si>
  <si>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</si>
  <si>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</si>
  <si>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</si>
  <si>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</si>
  <si>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</si>
  <si>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</si>
  <si>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</si>
  <si>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</si>
  <si>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</si>
  <si>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</si>
  <si>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</si>
  <si>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</si>
  <si>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</si>
  <si>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</si>
  <si>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</si>
  <si>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</si>
  <si>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</si>
  <si>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</si>
  <si>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</si>
  <si>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</si>
  <si>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</si>
  <si>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</si>
  <si>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</si>
  <si>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</si>
  <si>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</si>
  <si>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</si>
  <si>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</si>
  <si>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</si>
  <si>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</si>
  <si>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</si>
  <si>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</si>
  <si>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</si>
  <si>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</si>
  <si>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</si>
  <si>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</si>
  <si>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</si>
  <si>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</si>
  <si>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</si>
  <si>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</si>
  <si>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</si>
  <si>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</si>
  <si>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</si>
  <si>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</si>
  <si>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</si>
  <si>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</si>
  <si>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</si>
  <si>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</si>
  <si>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</si>
  <si>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</si>
  <si>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</si>
  <si>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</si>
  <si>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</si>
  <si>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</si>
  <si>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</si>
  <si>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</si>
  <si>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</si>
  <si>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</si>
  <si>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</si>
  <si>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</si>
  <si>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</si>
  <si>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</si>
  <si>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</si>
  <si>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</si>
  <si>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</si>
  <si>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</si>
  <si>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</si>
  <si>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</si>
  <si>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</si>
  <si>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</si>
  <si>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</si>
  <si>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</si>
  <si>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</si>
  <si>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</si>
  <si>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</si>
  <si>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</si>
  <si>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</si>
  <si>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</si>
  <si>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</si>
  <si>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</si>
  <si>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</si>
  <si>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</si>
  <si>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</si>
  <si>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</si>
  <si>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</si>
  <si>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</si>
  <si>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</si>
  <si>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</si>
  <si>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</si>
  <si>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</si>
  <si>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</si>
  <si>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</si>
  <si>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</si>
  <si>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</si>
  <si>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</si>
  <si>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</si>
  <si>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</si>
  <si>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</si>
  <si>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</si>
  <si>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</si>
  <si>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</si>
  <si>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</si>
  <si>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</si>
  <si>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</si>
  <si>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</si>
  <si>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</si>
  <si>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</si>
  <si>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</si>
  <si>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</si>
  <si>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</si>
  <si>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</si>
  <si>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</si>
  <si>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</si>
  <si>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</si>
  <si>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</si>
  <si>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</si>
  <si>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</si>
  <si>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</si>
  <si>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</si>
  <si>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</si>
  <si>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</si>
  <si>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</si>
  <si>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</si>
  <si>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</si>
  <si>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</si>
  <si>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</si>
  <si>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</si>
  <si>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</si>
  <si>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</si>
  <si>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</si>
  <si>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</si>
  <si>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</si>
  <si>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</si>
  <si>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</si>
  <si>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</si>
  <si>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</si>
  <si>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</si>
  <si>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</si>
  <si>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</si>
  <si>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</si>
  <si>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</si>
  <si>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</si>
  <si>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</si>
  <si>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</si>
  <si>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</si>
  <si>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</si>
  <si>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</si>
  <si>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</si>
  <si>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</si>
  <si>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</si>
  <si>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</si>
  <si>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</si>
  <si>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</si>
  <si>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</si>
  <si>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</si>
  <si>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</si>
  <si>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</si>
  <si>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</si>
  <si>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</si>
  <si>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</si>
  <si>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</si>
  <si>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</si>
  <si>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</si>
  <si>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</si>
  <si>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</si>
  <si>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</si>
  <si>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</si>
  <si>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</si>
  <si>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</si>
  <si>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</si>
  <si>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</si>
  <si>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</si>
  <si>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</si>
  <si>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</si>
  <si>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</si>
  <si>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</si>
  <si>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</si>
  <si>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</si>
  <si>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</si>
  <si>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</si>
  <si>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</si>
  <si>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</si>
  <si>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</si>
  <si>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</si>
  <si>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</si>
  <si>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</si>
  <si>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</si>
  <si>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</si>
  <si>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</si>
  <si>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</si>
  <si>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</si>
  <si>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</si>
  <si>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</si>
  <si>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</si>
  <si>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</si>
  <si>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</si>
  <si>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</si>
  <si>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</si>
  <si>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</si>
  <si>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</si>
  <si>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</si>
  <si>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</si>
  <si>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</si>
  <si>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</si>
  <si>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</si>
  <si>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</si>
  <si>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</si>
  <si>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</si>
  <si>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</si>
  <si>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</si>
  <si>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</si>
  <si>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</si>
  <si>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</si>
  <si>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</si>
  <si>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</si>
  <si>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</si>
  <si>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</si>
  <si>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</si>
  <si>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</si>
  <si>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</si>
  <si>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</si>
  <si>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</si>
  <si>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</si>
  <si>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</si>
  <si>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</si>
  <si>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</si>
  <si>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</si>
  <si>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</si>
  <si>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</si>
  <si>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</si>
  <si>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</si>
  <si>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</si>
  <si>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</si>
  <si>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</si>
  <si>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</si>
  <si>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</si>
  <si>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</si>
  <si>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</si>
  <si>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</si>
  <si>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</si>
  <si>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</si>
  <si>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</si>
  <si>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</si>
  <si>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</si>
  <si>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</si>
  <si>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</si>
  <si>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</si>
  <si>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</si>
  <si>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</si>
  <si>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</si>
  <si>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</si>
  <si>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</si>
  <si>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</si>
  <si>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</si>
  <si>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</si>
  <si>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</si>
  <si>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</si>
  <si>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</si>
  <si>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</si>
  <si>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</si>
  <si>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</si>
  <si>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</si>
  <si>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</si>
  <si>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</si>
  <si>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</si>
  <si>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</si>
  <si>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</si>
  <si>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</si>
  <si>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</si>
  <si>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</si>
  <si>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</si>
  <si>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</si>
  <si>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</si>
  <si>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</si>
  <si>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</si>
  <si>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</si>
  <si>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</si>
  <si>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</si>
  <si>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</si>
  <si>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</si>
  <si>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</si>
  <si>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</si>
  <si>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</si>
  <si>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</si>
  <si>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</si>
  <si>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</si>
  <si>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</si>
  <si>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</si>
  <si>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</si>
  <si>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</si>
  <si>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</si>
  <si>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</si>
  <si>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</si>
  <si>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</si>
  <si>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</si>
  <si>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</si>
  <si>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</si>
  <si>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</si>
  <si>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</si>
  <si>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</si>
  <si>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</si>
  <si>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</si>
  <si>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</si>
  <si>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</si>
  <si>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</si>
  <si>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</si>
  <si>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</si>
  <si>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</si>
  <si>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</si>
  <si>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</si>
  <si>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</si>
  <si>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</si>
  <si>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</si>
  <si>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</si>
  <si>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</si>
  <si>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</si>
  <si>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</si>
  <si>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</si>
  <si>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</si>
  <si>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</si>
  <si>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</si>
  <si>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</si>
  <si>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</si>
  <si>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</si>
  <si>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</si>
  <si>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</si>
  <si>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</si>
  <si>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</si>
  <si>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</si>
  <si>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</si>
  <si>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</si>
  <si>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</si>
  <si>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</si>
  <si>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</si>
  <si>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</si>
  <si>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</si>
  <si>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</si>
  <si>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</si>
  <si>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</si>
  <si>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</si>
  <si>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</si>
  <si>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</si>
  <si>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</si>
  <si>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</si>
  <si>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</si>
  <si>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</si>
  <si>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</si>
  <si>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</si>
  <si>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</si>
  <si>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</si>
  <si>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</si>
  <si>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</si>
  <si>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</si>
  <si>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</si>
  <si>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</si>
  <si>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</si>
  <si>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</si>
  <si>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</si>
  <si>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</si>
  <si>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</si>
  <si>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</si>
  <si>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</si>
  <si>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</si>
  <si>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</si>
  <si>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</si>
  <si>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</si>
  <si>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</si>
  <si>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</si>
  <si>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</si>
  <si>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</si>
  <si>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</si>
  <si>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</si>
  <si>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</si>
  <si>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</si>
  <si>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</si>
  <si>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</si>
  <si>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</si>
  <si>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</si>
  <si>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</si>
  <si>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</si>
  <si>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</si>
  <si>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</si>
  <si>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</si>
  <si>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</si>
  <si>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</si>
  <si>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</si>
  <si>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</si>
  <si>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</si>
  <si>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</si>
  <si>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</si>
  <si>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</si>
  <si>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</si>
  <si>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</si>
  <si>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</si>
  <si>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</si>
  <si>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</si>
  <si>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</si>
  <si>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</si>
  <si>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</si>
  <si>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</si>
  <si>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</si>
  <si>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</si>
  <si>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</si>
  <si>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</si>
  <si>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</si>
  <si>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</si>
  <si>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</si>
  <si>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</si>
  <si>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</si>
  <si>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</si>
  <si>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</si>
  <si>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</si>
  <si>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</si>
  <si>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</si>
  <si>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</si>
  <si>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</si>
  <si>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</si>
  <si>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</si>
  <si>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</si>
  <si>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</si>
  <si>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</si>
  <si>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</si>
  <si>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</si>
  <si>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</si>
  <si>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</si>
  <si>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</si>
  <si>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</si>
  <si>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</si>
  <si>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</si>
  <si>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</si>
  <si>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</si>
  <si>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</si>
  <si>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</si>
  <si>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</si>
  <si>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</si>
  <si>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</si>
  <si>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</si>
  <si>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</si>
  <si>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</si>
  <si>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</si>
  <si>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</si>
  <si>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</si>
  <si>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</si>
  <si>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</si>
  <si>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</si>
  <si>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</si>
  <si>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</si>
  <si>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</si>
  <si>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</si>
  <si>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</si>
  <si>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</si>
  <si>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</si>
  <si>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</si>
  <si>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</si>
  <si>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</si>
  <si>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</si>
  <si>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</si>
  <si>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</si>
  <si>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</si>
  <si>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</si>
  <si>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</si>
  <si>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</si>
  <si>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</si>
  <si>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</si>
  <si>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</si>
  <si>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</si>
  <si>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</si>
  <si>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</si>
  <si>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</si>
  <si>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</si>
  <si>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</si>
  <si>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</si>
  <si>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</si>
  <si>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</si>
  <si>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</si>
  <si>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</si>
  <si>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</si>
  <si>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</si>
  <si>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</si>
  <si>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</si>
  <si>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</si>
  <si>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</si>
  <si>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</si>
  <si>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</si>
  <si>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</si>
  <si>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</si>
  <si>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</si>
  <si>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</si>
  <si>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</si>
  <si>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</si>
  <si>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</si>
  <si>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</si>
  <si>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</si>
  <si>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</si>
  <si>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</si>
  <si>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</si>
  <si>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</si>
  <si>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</si>
  <si>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</si>
  <si>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</si>
  <si>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</si>
  <si>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</si>
  <si>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</si>
  <si>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</si>
  <si>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</si>
  <si>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</si>
  <si>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</si>
  <si>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</si>
  <si>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</si>
  <si>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</si>
  <si>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</si>
  <si>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</si>
  <si>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</si>
  <si>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</si>
  <si>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</si>
  <si>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</si>
  <si>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</si>
  <si>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</si>
  <si>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</si>
  <si>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</si>
  <si>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</si>
  <si>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</si>
  <si>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</si>
  <si>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</si>
  <si>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</si>
  <si>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</si>
  <si>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</si>
  <si>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</si>
  <si>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</si>
  <si>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</si>
  <si>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</si>
  <si>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</si>
  <si>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</si>
  <si>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</si>
  <si>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</si>
  <si>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</si>
  <si>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</si>
  <si>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</si>
  <si>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</si>
  <si>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</si>
  <si>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</si>
  <si>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</si>
  <si>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</si>
  <si>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</si>
  <si>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</si>
  <si>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</si>
  <si>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</si>
  <si>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</si>
  <si>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</si>
  <si>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</si>
  <si>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</si>
  <si>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</si>
  <si>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</si>
  <si>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</si>
  <si>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</si>
  <si>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</si>
  <si>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</si>
  <si>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</si>
  <si>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</si>
  <si>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</si>
  <si>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</si>
  <si>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</si>
  <si>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</si>
  <si>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</si>
  <si>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</si>
  <si>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</si>
  <si>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</si>
  <si>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</si>
  <si>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</si>
  <si>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</si>
  <si>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</si>
  <si>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</si>
  <si>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</si>
  <si>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</si>
  <si>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</si>
  <si>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</si>
  <si>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</si>
  <si>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</si>
  <si>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</si>
  <si>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</si>
  <si>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</si>
  <si>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</si>
  <si>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</si>
  <si>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</si>
  <si>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</si>
  <si>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</si>
  <si>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</si>
  <si>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</si>
  <si>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</si>
  <si>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</si>
  <si>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</si>
  <si>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</si>
  <si>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</si>
  <si>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</si>
  <si>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</si>
  <si>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</si>
  <si>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</si>
  <si>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</si>
  <si>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</si>
  <si>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</si>
  <si>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</si>
  <si>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</si>
  <si>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</si>
  <si>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</si>
  <si>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</si>
  <si>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</si>
  <si>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</si>
  <si>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</si>
  <si>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</si>
  <si>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</si>
  <si>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</si>
  <si>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</si>
  <si>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</si>
  <si>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</si>
  <si>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</si>
  <si>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</si>
  <si>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</si>
  <si>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</si>
  <si>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</si>
  <si>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</si>
  <si>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</si>
  <si>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</si>
  <si>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</si>
  <si>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</si>
  <si>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</si>
  <si>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</si>
  <si>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</si>
  <si>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</si>
  <si>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</si>
  <si>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</si>
  <si>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</si>
  <si>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</si>
  <si>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</si>
  <si>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</si>
  <si>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</si>
  <si>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</si>
  <si>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</si>
  <si>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</si>
  <si>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</si>
  <si>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</si>
  <si>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</si>
  <si>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</si>
  <si>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</si>
  <si>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</si>
  <si>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</si>
  <si>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</si>
  <si>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</si>
  <si>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</si>
  <si>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</si>
  <si>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</si>
  <si>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</si>
  <si>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</si>
  <si>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</si>
  <si>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</si>
  <si>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</si>
  <si>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</si>
  <si>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</si>
  <si>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</si>
  <si>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</si>
  <si>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</si>
  <si>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</si>
  <si>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</si>
  <si>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</si>
  <si>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</si>
  <si>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</si>
  <si>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</si>
  <si>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</si>
  <si>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</si>
  <si>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</si>
  <si>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</si>
  <si>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</si>
  <si>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</si>
  <si>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</si>
  <si>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</si>
  <si>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</si>
  <si>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</si>
  <si>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</si>
  <si>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</si>
  <si>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</si>
  <si>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</si>
  <si>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</si>
  <si>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</si>
  <si>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</si>
  <si>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</si>
  <si>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</si>
  <si>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</si>
  <si>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</si>
  <si>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</si>
  <si>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</si>
  <si>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</si>
  <si>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</si>
  <si>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</si>
  <si>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</si>
  <si>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</si>
  <si>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</si>
  <si>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</si>
  <si>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</si>
  <si>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</si>
  <si>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</si>
  <si>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</si>
  <si>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</si>
  <si>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</si>
  <si>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</si>
  <si>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</si>
  <si>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</si>
  <si>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</si>
  <si>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</si>
  <si>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</si>
  <si>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</si>
  <si>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</si>
  <si>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</si>
  <si>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</si>
  <si>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</si>
  <si>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</si>
  <si>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</si>
  <si>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</si>
  <si>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</si>
  <si>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</si>
  <si>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</si>
  <si>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</si>
  <si>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</si>
  <si>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</si>
  <si>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</si>
  <si>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</si>
  <si>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</si>
  <si>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</si>
  <si>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</si>
  <si>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</si>
  <si>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</si>
  <si>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</si>
  <si>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</si>
  <si>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</si>
  <si>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</si>
  <si>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</si>
  <si>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</si>
  <si>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</si>
  <si>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</si>
  <si>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</si>
  <si>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</si>
  <si>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</si>
  <si>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</si>
  <si>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</si>
  <si>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</si>
  <si>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</si>
  <si>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</si>
  <si>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</si>
  <si>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</si>
  <si>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</si>
  <si>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</si>
  <si>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</si>
  <si>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</si>
  <si>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</si>
  <si>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</si>
  <si>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</si>
  <si>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</si>
  <si>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</si>
  <si>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</si>
  <si>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</si>
  <si>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</si>
  <si>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</si>
  <si>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</si>
  <si>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</si>
  <si>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</si>
  <si>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</si>
  <si>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</si>
  <si>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</si>
  <si>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</si>
  <si>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</si>
  <si>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</si>
  <si>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</si>
  <si>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</si>
  <si>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</si>
  <si>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</si>
  <si>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</si>
  <si>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</si>
  <si>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</si>
  <si>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</si>
  <si>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</si>
  <si>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</si>
  <si>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</si>
  <si>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</si>
  <si>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</si>
  <si>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</si>
  <si>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</si>
  <si>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</si>
  <si>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</si>
  <si>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</si>
  <si>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</si>
  <si>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</si>
  <si>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</si>
  <si>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</si>
  <si>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</si>
  <si>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</si>
  <si>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</si>
  <si>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</si>
  <si>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</si>
  <si>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</si>
  <si>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</si>
  <si>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</si>
  <si>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</si>
  <si>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</si>
  <si>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</si>
  <si>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</si>
  <si>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</si>
  <si>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</si>
  <si>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</si>
  <si>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</si>
  <si>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</si>
  <si>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</si>
  <si>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</si>
  <si>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</si>
  <si>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</si>
  <si>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</si>
  <si>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</si>
  <si>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</si>
  <si>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</si>
  <si>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</si>
  <si>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</si>
  <si>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</si>
  <si>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</si>
  <si>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</si>
  <si>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</si>
  <si>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</si>
  <si>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</si>
  <si>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</si>
  <si>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</si>
  <si>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</si>
  <si>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</si>
  <si>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</si>
  <si>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</si>
  <si>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</si>
  <si>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</si>
  <si>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</si>
  <si>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</si>
  <si>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</si>
  <si>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</si>
  <si>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</si>
  <si>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</si>
  <si>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</si>
  <si>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</si>
  <si>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</si>
  <si>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</si>
  <si>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</si>
  <si>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</si>
  <si>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</si>
  <si>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</si>
  <si>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</si>
  <si>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</si>
  <si>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</si>
  <si>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</si>
  <si>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</si>
  <si>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</si>
  <si>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</si>
  <si>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</si>
  <si>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</si>
  <si>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</si>
  <si>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</si>
  <si>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</si>
  <si>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</si>
  <si>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</si>
  <si>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</si>
  <si>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</si>
  <si>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</si>
  <si>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</si>
  <si>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</si>
  <si>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</si>
  <si>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</si>
  <si>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</si>
  <si>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</si>
  <si>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</si>
  <si>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</si>
  <si>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</si>
  <si>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</si>
  <si>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</si>
  <si>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</si>
  <si>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</si>
  <si>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</si>
  <si>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</si>
  <si>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</si>
  <si>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</si>
  <si>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</si>
  <si>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</si>
  <si>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</si>
  <si>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</si>
  <si>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</si>
  <si>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</si>
  <si>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</si>
  <si>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</si>
  <si>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</si>
  <si>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</si>
  <si>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</si>
  <si>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</si>
  <si>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</si>
  <si>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</si>
  <si>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</si>
  <si>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</si>
  <si>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</si>
  <si>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</si>
  <si>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</si>
  <si>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</si>
  <si>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</si>
  <si>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</si>
  <si>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</si>
  <si>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</si>
  <si>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</si>
  <si>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</si>
  <si>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</si>
  <si>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</si>
  <si>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</si>
  <si>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</si>
  <si>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</si>
  <si>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</si>
  <si>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</si>
  <si>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</si>
  <si>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</si>
  <si>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</si>
  <si>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</si>
  <si>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</si>
  <si>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</si>
  <si>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</si>
  <si>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</si>
  <si>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</si>
  <si>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</si>
  <si>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</si>
  <si>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</si>
  <si>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</si>
  <si>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</si>
  <si>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</si>
  <si>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</si>
  <si>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</si>
  <si>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</si>
  <si>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</si>
  <si>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</si>
  <si>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</si>
  <si>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</si>
  <si>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</si>
  <si>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</si>
  <si>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</si>
  <si>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</si>
  <si>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</si>
  <si>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</si>
  <si>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</si>
  <si>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</si>
  <si>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</si>
  <si>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</si>
  <si>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</si>
  <si>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</si>
  <si>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</si>
  <si>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</si>
  <si>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</si>
  <si>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</si>
  <si>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</si>
  <si>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</si>
  <si>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</si>
  <si>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</si>
  <si>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</si>
  <si>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</si>
  <si>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</si>
  <si>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</si>
  <si>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</si>
  <si>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</si>
  <si>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</si>
  <si>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</si>
  <si>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</si>
  <si>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</si>
  <si>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</si>
  <si>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</si>
  <si>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</si>
  <si>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</si>
  <si>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</si>
  <si>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</si>
  <si>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</si>
  <si>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</si>
  <si>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</si>
  <si>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</si>
  <si>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</si>
  <si>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</si>
  <si>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</si>
  <si>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</si>
  <si>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</si>
  <si>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</si>
  <si>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</si>
  <si>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</si>
  <si>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</si>
  <si>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</si>
  <si>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</si>
  <si>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</si>
  <si>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</si>
  <si>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</si>
  <si>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</si>
  <si>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</si>
  <si>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</si>
  <si>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</si>
  <si>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</si>
  <si>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</si>
  <si>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</si>
  <si>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</si>
  <si>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</si>
  <si>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</si>
  <si>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</si>
  <si>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</si>
  <si>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</si>
  <si>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</si>
  <si>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</si>
  <si>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</si>
  <si>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</si>
  <si>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</si>
  <si>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</si>
  <si>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</si>
  <si>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</si>
  <si>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</si>
  <si>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</si>
  <si>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</si>
  <si>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</si>
  <si>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</si>
  <si>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</si>
  <si>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</si>
  <si>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</si>
  <si>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</si>
  <si>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</si>
  <si>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</si>
  <si>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</si>
  <si>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</si>
  <si>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</si>
  <si>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</si>
  <si>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</si>
  <si>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</si>
  <si>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</si>
  <si>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</si>
  <si>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</si>
  <si>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</si>
  <si>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</si>
  <si>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</si>
  <si>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</si>
  <si>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</si>
  <si>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</si>
  <si>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</si>
  <si>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</si>
  <si>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</si>
  <si>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</si>
  <si>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</si>
  <si>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</si>
  <si>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</si>
  <si>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</si>
  <si>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</si>
  <si>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</si>
  <si>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</si>
  <si>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</si>
  <si>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</si>
  <si>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</si>
  <si>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</si>
  <si>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</si>
  <si>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</si>
  <si>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</si>
  <si>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</si>
  <si>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</si>
  <si>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</si>
  <si>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</si>
  <si>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</si>
  <si>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</si>
  <si>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</si>
  <si>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</si>
  <si>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</si>
  <si>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</si>
  <si>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</si>
  <si>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</si>
  <si>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</si>
  <si>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</si>
  <si>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</si>
  <si>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</si>
  <si>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</si>
  <si>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</si>
  <si>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</si>
  <si>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</si>
  <si>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</si>
  <si>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</si>
  <si>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</si>
  <si>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</si>
  <si>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</si>
  <si>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</si>
  <si>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</si>
  <si>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</si>
  <si>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</si>
  <si>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</si>
  <si>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</si>
  <si>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</si>
  <si>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</si>
  <si>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</si>
  <si>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</si>
  <si>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</si>
  <si>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</si>
  <si>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</si>
  <si>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</si>
  <si>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</si>
  <si>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</si>
  <si>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</si>
  <si>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</si>
  <si>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</si>
  <si>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</si>
  <si>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</si>
  <si>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</si>
  <si>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</si>
  <si>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</si>
  <si>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</si>
  <si>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</si>
  <si>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</si>
  <si>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</si>
  <si>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</si>
  <si>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</si>
  <si>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</si>
  <si>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</si>
  <si>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</si>
  <si>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</si>
  <si>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</si>
  <si>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</si>
  <si>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</si>
  <si>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</si>
  <si>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</si>
  <si>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</si>
  <si>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</si>
  <si>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</si>
  <si>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</si>
  <si>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</si>
  <si>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</si>
  <si>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</si>
  <si>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</si>
  <si>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</si>
  <si>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</si>
  <si>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</si>
  <si>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</si>
  <si>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</si>
  <si>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</si>
  <si>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</si>
  <si>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</si>
  <si>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</si>
  <si>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</si>
  <si>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</si>
  <si>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</si>
  <si>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</si>
  <si>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</si>
  <si>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</si>
  <si>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</si>
  <si>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</si>
  <si>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</si>
  <si>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</si>
  <si>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</si>
  <si>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</si>
  <si>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</si>
  <si>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</si>
  <si>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</si>
  <si>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</si>
  <si>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</si>
  <si>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</si>
  <si>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</si>
  <si>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</si>
  <si>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</si>
  <si>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</si>
  <si>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</si>
  <si>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</si>
  <si>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</si>
  <si>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</si>
  <si>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</si>
  <si>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</si>
  <si>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</si>
  <si>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</si>
  <si>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</si>
  <si>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</si>
  <si>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</si>
  <si>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</si>
  <si>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</si>
  <si>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</si>
  <si>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</si>
  <si>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</si>
  <si>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</si>
  <si>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</si>
  <si>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</si>
  <si>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</si>
  <si>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</si>
  <si>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</si>
  <si>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</si>
  <si>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</si>
  <si>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</si>
  <si>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</si>
  <si>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</si>
  <si>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</si>
  <si>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</si>
  <si>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</si>
  <si>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</si>
  <si>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</si>
  <si>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</si>
  <si>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</si>
  <si>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</si>
  <si>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</si>
  <si>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</si>
  <si>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</si>
  <si>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</si>
  <si>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</si>
  <si>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</si>
  <si>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</si>
  <si>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</si>
  <si>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</si>
  <si>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</si>
  <si>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</si>
  <si>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</si>
  <si>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</si>
  <si>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</si>
  <si>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</si>
  <si>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</si>
  <si>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</si>
  <si>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</si>
  <si>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</si>
  <si>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</si>
  <si>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</si>
  <si>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</si>
  <si>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</si>
  <si>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</si>
  <si>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</si>
  <si>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</si>
  <si>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</si>
  <si>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</si>
  <si>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</si>
  <si>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</si>
  <si>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</si>
  <si>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</si>
  <si>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</si>
  <si>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</si>
  <si>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</si>
  <si>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</si>
  <si>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</si>
  <si>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</si>
  <si>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</si>
  <si>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</si>
  <si>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</si>
  <si>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</si>
  <si>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</si>
  <si>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</si>
  <si>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</si>
  <si>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</si>
  <si>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</si>
  <si>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</si>
  <si>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</si>
  <si>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</si>
  <si>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</si>
  <si>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</si>
  <si>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</si>
  <si>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</si>
  <si>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</si>
  <si>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</si>
  <si>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</si>
  <si>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</si>
  <si>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</si>
  <si>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</si>
  <si>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</si>
  <si>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</si>
  <si>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</si>
  <si>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</si>
  <si>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</si>
  <si>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</si>
  <si>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</si>
  <si>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</si>
  <si>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</si>
  <si>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</si>
  <si>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</si>
  <si>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</si>
  <si>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</si>
  <si>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</si>
  <si>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</si>
  <si>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</si>
  <si>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</si>
  <si>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</si>
  <si>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</si>
  <si>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</si>
  <si>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</si>
  <si>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</si>
  <si>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</si>
  <si>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</si>
  <si>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</si>
  <si>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</si>
  <si>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</si>
  <si>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</si>
  <si>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</si>
  <si>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</si>
  <si>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</si>
  <si>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</si>
  <si>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</si>
  <si>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</si>
  <si>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</si>
  <si>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</si>
  <si>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</si>
  <si>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</si>
  <si>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</si>
  <si>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</si>
  <si>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</si>
  <si>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</si>
  <si>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</si>
  <si>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</si>
  <si>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</si>
  <si>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</si>
  <si>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</si>
  <si>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</si>
  <si>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</si>
  <si>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</si>
  <si>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</si>
  <si>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</si>
  <si>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</si>
  <si>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</si>
  <si>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</si>
  <si>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</si>
  <si>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</si>
  <si>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</si>
  <si>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</si>
  <si>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</si>
  <si>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</si>
  <si>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</si>
  <si>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</si>
  <si>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</si>
  <si>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</si>
  <si>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</si>
  <si>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</si>
  <si>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</si>
  <si>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</si>
  <si>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</si>
  <si>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</si>
  <si>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</si>
  <si>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</si>
  <si>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</si>
  <si>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</si>
  <si>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</si>
  <si>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</si>
  <si>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</si>
  <si>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</si>
  <si>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</si>
  <si>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</si>
  <si>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</si>
  <si>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</si>
  <si>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</si>
  <si>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</si>
  <si>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</si>
  <si>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</si>
  <si>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</si>
  <si>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</si>
  <si>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</si>
  <si>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</si>
  <si>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</si>
  <si>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</si>
  <si>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</si>
  <si>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</si>
  <si>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</si>
  <si>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</si>
  <si>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</si>
  <si>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</si>
  <si>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</si>
  <si>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</si>
  <si>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</si>
  <si>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</si>
  <si>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</si>
  <si>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</si>
  <si>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</si>
  <si>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</si>
  <si>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</si>
  <si>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</si>
  <si>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</si>
  <si>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</si>
  <si>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</si>
  <si>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</si>
  <si>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</si>
  <si>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</si>
  <si>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</si>
  <si>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</si>
  <si>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</si>
  <si>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</si>
  <si>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</si>
  <si>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</si>
  <si>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</si>
  <si>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</si>
  <si>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</si>
  <si>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</si>
  <si>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</si>
  <si>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</si>
  <si>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</si>
  <si>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</si>
  <si>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</si>
  <si>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</si>
  <si>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</si>
  <si>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</si>
  <si>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</si>
  <si>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</si>
  <si>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</si>
  <si>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</si>
  <si>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</si>
  <si>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</si>
  <si>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</si>
  <si>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</si>
  <si>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</si>
  <si>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</si>
  <si>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</si>
  <si>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</si>
  <si>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</si>
  <si>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</si>
  <si>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</si>
  <si>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</si>
  <si>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</si>
  <si>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</si>
  <si>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</si>
  <si>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</si>
  <si>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</si>
  <si>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</si>
  <si>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</si>
  <si>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</si>
  <si>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</si>
  <si>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</si>
  <si>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</si>
  <si>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</si>
  <si>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</si>
  <si>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</si>
  <si>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</si>
  <si>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</si>
  <si>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</si>
  <si>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</si>
  <si>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</si>
  <si>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</si>
  <si>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</si>
  <si>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</si>
  <si>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</si>
  <si>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</si>
  <si>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</si>
  <si>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</si>
  <si>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</si>
  <si>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</si>
  <si>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</si>
  <si>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</si>
  <si>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</si>
  <si>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</si>
  <si>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</si>
  <si>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</si>
  <si>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</si>
  <si>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</si>
  <si>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</si>
  <si>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</si>
  <si>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</si>
  <si>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</si>
  <si>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</si>
  <si>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</si>
  <si>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</si>
  <si>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</si>
  <si>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</si>
  <si>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</si>
  <si>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</si>
  <si>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</si>
  <si>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</si>
  <si>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</si>
  <si>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</si>
  <si>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</si>
  <si>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</si>
  <si>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</si>
  <si>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</si>
  <si>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</si>
  <si>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</si>
  <si>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</si>
  <si>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</si>
  <si>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</si>
  <si>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</si>
  <si>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</si>
  <si>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</si>
  <si>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</si>
  <si>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</si>
  <si>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</si>
  <si>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</si>
  <si>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</si>
  <si>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</si>
  <si>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</si>
  <si>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</si>
  <si>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</si>
  <si>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</si>
  <si>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</si>
  <si>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</si>
  <si>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</si>
  <si>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</si>
  <si>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</si>
  <si>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</si>
  <si>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</si>
  <si>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</si>
  <si>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</si>
  <si>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</si>
  <si>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</si>
  <si>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</si>
  <si>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</si>
  <si>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</si>
  <si>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</si>
  <si>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</si>
  <si>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</si>
  <si>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</si>
  <si>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</si>
  <si>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</si>
  <si>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</si>
  <si>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</si>
  <si>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</si>
  <si>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</si>
  <si>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</si>
  <si>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</si>
  <si>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</si>
  <si>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</si>
  <si>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</si>
  <si>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</si>
  <si>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</si>
  <si>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</si>
  <si>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</si>
  <si>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</si>
  <si>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</si>
  <si>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</si>
  <si>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</si>
  <si>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</si>
  <si>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</si>
  <si>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</si>
  <si>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</si>
  <si>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</si>
  <si>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</si>
  <si>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</si>
  <si>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</si>
  <si>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</si>
  <si>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</si>
  <si>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</si>
  <si>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</si>
  <si>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</si>
  <si>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</si>
  <si>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</si>
  <si>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</si>
  <si>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</si>
  <si>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</si>
  <si>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</si>
  <si>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</si>
  <si>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</si>
  <si>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</si>
  <si>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</si>
  <si>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</si>
  <si>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</si>
  <si>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</si>
  <si>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</si>
  <si>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</si>
  <si>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</si>
  <si>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</si>
  <si>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</si>
  <si>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</si>
  <si>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</si>
  <si>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</si>
  <si>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</si>
  <si>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</si>
  <si>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</si>
  <si>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</si>
  <si>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</si>
  <si>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</si>
  <si>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</si>
  <si>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</si>
  <si>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</si>
  <si>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</si>
  <si>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</si>
  <si>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</si>
  <si>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</si>
  <si>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</si>
  <si>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</si>
  <si>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</si>
  <si>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</si>
  <si>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</si>
  <si>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</si>
  <si>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</si>
  <si>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</si>
  <si>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</si>
  <si>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</si>
  <si>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</si>
  <si>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</si>
  <si>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</si>
  <si>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</si>
  <si>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</si>
  <si>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</si>
  <si>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</si>
  <si>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</si>
  <si>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</si>
  <si>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</si>
  <si>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</si>
  <si>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</si>
  <si>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</si>
  <si>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</si>
  <si>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</si>
  <si>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</si>
  <si>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</si>
  <si>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</si>
  <si>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</si>
  <si>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</si>
  <si>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</si>
  <si>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</si>
  <si>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</si>
  <si>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</si>
  <si>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</si>
  <si>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</si>
  <si>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</si>
  <si>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</si>
  <si>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</si>
  <si>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</si>
  <si>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</si>
  <si>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</si>
  <si>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</si>
  <si>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</si>
  <si>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</si>
  <si>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</si>
  <si>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</si>
  <si>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</si>
  <si>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</si>
  <si>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</si>
  <si>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</si>
  <si>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</si>
  <si>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</si>
  <si>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</si>
  <si>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</si>
  <si>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</si>
  <si>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</si>
  <si>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</si>
  <si>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</si>
  <si>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</si>
  <si>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</si>
  <si>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</si>
  <si>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</si>
  <si>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</si>
  <si>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</si>
  <si>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</si>
  <si>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</si>
  <si>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</si>
  <si>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</si>
  <si>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</si>
  <si>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</si>
  <si>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</si>
  <si>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</si>
  <si>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</si>
  <si>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</si>
  <si>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</si>
  <si>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</si>
  <si>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</si>
  <si>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</si>
  <si>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</si>
  <si>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</si>
  <si>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</si>
  <si>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</si>
  <si>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</si>
  <si>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</si>
  <si>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</si>
  <si>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</si>
  <si>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</si>
  <si>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</si>
  <si>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</si>
  <si>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</si>
  <si>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</si>
  <si>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</si>
  <si>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</si>
  <si>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</si>
  <si>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</si>
  <si>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</si>
  <si>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</si>
  <si>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</si>
  <si>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</si>
  <si>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</si>
  <si>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</si>
  <si>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</si>
  <si>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</si>
  <si>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</si>
  <si>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</si>
  <si>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</si>
  <si>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</si>
  <si>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</si>
  <si>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</si>
  <si>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</si>
  <si>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</si>
  <si>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</si>
  <si>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</si>
  <si>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</si>
  <si>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</si>
  <si>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</si>
  <si>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</si>
  <si>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</si>
  <si>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</si>
  <si>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</si>
  <si>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</si>
  <si>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</si>
  <si>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</si>
  <si>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</si>
  <si>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</si>
  <si>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</si>
  <si>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</si>
  <si>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</si>
  <si>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</si>
  <si>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</si>
  <si>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</si>
  <si>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</si>
  <si>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</si>
  <si>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</si>
  <si>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</si>
  <si>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</si>
  <si>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</si>
  <si>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</si>
  <si>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</si>
  <si>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</si>
  <si>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</si>
  <si>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</si>
  <si>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</si>
  <si>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</si>
  <si>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</si>
  <si>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</si>
  <si>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</si>
  <si>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</si>
  <si>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</si>
  <si>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</si>
  <si>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</si>
  <si>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</si>
  <si>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</si>
  <si>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</si>
  <si>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</si>
  <si>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</si>
  <si>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</si>
  <si>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</si>
  <si>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</si>
  <si>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</si>
  <si>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</si>
  <si>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</si>
  <si>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</si>
  <si>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</si>
  <si>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</si>
  <si>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</si>
  <si>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</si>
  <si>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</si>
  <si>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</si>
  <si>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</si>
  <si>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</si>
  <si>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</si>
  <si>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</si>
  <si>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</si>
  <si>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</si>
  <si>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</si>
  <si>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</si>
  <si>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</si>
  <si>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</si>
  <si>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</si>
  <si>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</si>
  <si>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</si>
  <si>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</si>
  <si>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</si>
  <si>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</si>
  <si>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</si>
  <si>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</si>
  <si>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</si>
  <si>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</si>
  <si>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</si>
  <si>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</si>
  <si>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</si>
  <si>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</si>
  <si>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</si>
  <si>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</si>
  <si>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</si>
  <si>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</si>
  <si>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</si>
  <si>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</si>
  <si>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</si>
  <si>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</si>
  <si>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</si>
  <si>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</si>
  <si>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</si>
  <si>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</si>
  <si>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</si>
  <si>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</si>
  <si>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</si>
  <si>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</si>
  <si>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</si>
  <si>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</si>
  <si>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</si>
  <si>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</si>
  <si>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</si>
  <si>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</si>
  <si>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</si>
  <si>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</si>
  <si>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</si>
  <si>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</si>
  <si>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</si>
  <si>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</si>
  <si>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</si>
  <si>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</si>
  <si>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</si>
  <si>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</si>
  <si>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</si>
  <si>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</si>
  <si>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</si>
  <si>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</si>
  <si>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</si>
  <si>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</si>
  <si>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</si>
  <si>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</si>
  <si>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</si>
  <si>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</si>
  <si>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</si>
  <si>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</si>
  <si>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</si>
  <si>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</si>
  <si>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</si>
  <si>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</si>
  <si>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</si>
  <si>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</si>
  <si>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</si>
  <si>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</si>
  <si>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</si>
  <si>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</si>
  <si>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</si>
  <si>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</si>
  <si>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</si>
  <si>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</si>
  <si>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</si>
  <si>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</si>
  <si>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</si>
  <si>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</si>
  <si>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</si>
  <si>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</si>
  <si>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</si>
  <si>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</si>
  <si>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</si>
  <si>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</si>
  <si>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</si>
  <si>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</si>
  <si>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</si>
  <si>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</si>
  <si>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</si>
  <si>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</si>
  <si>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</si>
  <si>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</si>
  <si>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</si>
  <si>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</si>
  <si>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</si>
  <si>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</si>
  <si>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</si>
  <si>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</si>
  <si>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</si>
  <si>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</si>
  <si>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</si>
  <si>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</si>
  <si>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</si>
  <si>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</si>
  <si>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</si>
  <si>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</si>
  <si>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</si>
  <si>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</si>
  <si>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</si>
  <si>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</si>
  <si>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</si>
  <si>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</si>
  <si>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</si>
  <si>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</si>
  <si>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</si>
  <si>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</si>
  <si>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</si>
  <si>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</si>
  <si>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</si>
  <si>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</si>
  <si>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</si>
  <si>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</si>
  <si>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</si>
  <si>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</si>
  <si>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</si>
  <si>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</si>
  <si>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</si>
  <si>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</si>
  <si>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</si>
  <si>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</si>
  <si>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</si>
  <si>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</si>
  <si>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</si>
  <si>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</si>
  <si>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</si>
  <si>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</si>
  <si>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</si>
  <si>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</si>
  <si>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</si>
  <si>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</si>
  <si>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</si>
  <si>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</si>
  <si>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</si>
  <si>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</si>
  <si>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</si>
  <si>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</si>
  <si>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</si>
  <si>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</si>
  <si>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</si>
  <si>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</si>
  <si>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</si>
  <si>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</si>
  <si>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</si>
  <si>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</si>
  <si>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</si>
  <si>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</si>
  <si>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</si>
  <si>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</si>
  <si>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</si>
  <si>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</si>
  <si>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</si>
  <si>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</si>
  <si>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</si>
  <si>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</si>
  <si>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</si>
  <si>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</si>
  <si>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</si>
  <si>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</si>
  <si>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</si>
  <si>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</si>
  <si>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</si>
  <si>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</si>
  <si>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</si>
  <si>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</si>
  <si>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</si>
  <si>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</si>
  <si>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</si>
  <si>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</si>
  <si>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</si>
  <si>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</si>
  <si>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</si>
  <si>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</si>
  <si>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</si>
  <si>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</si>
  <si>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</si>
  <si>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</si>
  <si>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</si>
  <si>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</si>
  <si>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</si>
  <si>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</si>
  <si>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</si>
  <si>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</si>
  <si>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</si>
  <si>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</si>
  <si>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</si>
  <si>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</si>
  <si>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</si>
  <si>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</si>
  <si>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</si>
  <si>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</si>
  <si>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</si>
  <si>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</si>
  <si>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</si>
  <si>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</si>
  <si>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</si>
  <si>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</si>
  <si>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</si>
  <si>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</si>
  <si>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</si>
  <si>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</si>
  <si>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</si>
  <si>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</si>
  <si>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</si>
  <si>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</si>
  <si>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</si>
  <si>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</si>
  <si>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</si>
  <si>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</si>
  <si>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</si>
  <si>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</si>
  <si>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</si>
  <si>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</si>
  <si>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</si>
  <si>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</si>
  <si>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</si>
  <si>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</si>
  <si>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</si>
  <si>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</si>
  <si>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</si>
  <si>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</si>
  <si>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</si>
  <si>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</si>
  <si>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</si>
  <si>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</si>
  <si>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</si>
  <si>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</si>
  <si>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</si>
  <si>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</si>
  <si>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</si>
  <si>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</si>
  <si>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</si>
  <si>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</si>
  <si>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</si>
  <si>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</si>
  <si>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</si>
  <si>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</si>
  <si>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</si>
  <si>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</si>
  <si>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</si>
  <si>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</si>
  <si>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</si>
  <si>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</si>
  <si>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</si>
  <si>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</si>
  <si>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</si>
  <si>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</si>
  <si>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</si>
  <si>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</si>
  <si>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</si>
  <si>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</si>
  <si>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</si>
  <si>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</si>
  <si>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</si>
  <si>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</si>
  <si>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</si>
  <si>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</si>
  <si>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</si>
  <si>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</si>
  <si>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</si>
  <si>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</si>
  <si>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</si>
  <si>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</si>
  <si>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</si>
  <si>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</si>
  <si>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</si>
  <si>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</si>
  <si>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</si>
  <si>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</si>
  <si>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</si>
  <si>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</si>
  <si>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</si>
  <si>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</si>
  <si>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</si>
  <si>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</si>
  <si>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</si>
  <si>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</si>
  <si>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</si>
  <si>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</si>
  <si>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</si>
  <si>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</si>
  <si>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</si>
  <si>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</si>
  <si>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</si>
  <si>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</si>
  <si>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</si>
  <si>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</si>
  <si>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</si>
  <si>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</si>
  <si>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</si>
  <si>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</si>
  <si>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</si>
  <si>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</si>
  <si>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</si>
  <si>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</si>
  <si>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</si>
  <si>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</si>
  <si>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</si>
  <si>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</si>
  <si>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</si>
  <si>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</si>
  <si>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</si>
  <si>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</si>
  <si>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</si>
  <si>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</si>
  <si>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</si>
  <si>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</si>
  <si>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</si>
  <si>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</si>
  <si>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</si>
  <si>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</si>
  <si>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</si>
  <si>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</si>
  <si>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</si>
  <si>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</si>
  <si>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</si>
  <si>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</si>
  <si>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</si>
  <si>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</si>
  <si>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</si>
  <si>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</si>
  <si>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</si>
  <si>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</si>
  <si>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</si>
  <si>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</si>
  <si>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</si>
  <si>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</si>
  <si>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</si>
  <si>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</si>
  <si>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</si>
  <si>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</si>
  <si>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</si>
  <si>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</si>
  <si>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</si>
  <si>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</si>
  <si>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</si>
  <si>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</si>
  <si>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</si>
  <si>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</si>
  <si>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</si>
  <si>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</si>
  <si>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</si>
  <si>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</si>
  <si>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</si>
  <si>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</si>
  <si>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</si>
  <si>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</si>
  <si>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</si>
  <si>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</si>
  <si>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</si>
  <si>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</si>
  <si>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</si>
  <si>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</si>
  <si>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</si>
  <si>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</si>
  <si>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</si>
  <si>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</si>
  <si>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</si>
  <si>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</si>
  <si>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</si>
  <si>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</si>
  <si>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</si>
  <si>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</si>
  <si>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</si>
  <si>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</si>
  <si>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</si>
  <si>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</si>
  <si>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</si>
  <si>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</si>
  <si>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</si>
  <si>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</si>
  <si>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</si>
  <si>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</si>
  <si>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</si>
  <si>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</si>
  <si>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</si>
  <si>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</si>
  <si>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</si>
  <si>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</si>
  <si>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</si>
  <si>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</si>
  <si>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</si>
  <si>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</si>
  <si>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</si>
  <si>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</si>
  <si>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</si>
  <si>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</si>
  <si>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</si>
  <si>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</si>
  <si>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</si>
  <si>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</si>
  <si>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</si>
  <si>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</si>
  <si>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</si>
  <si>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</si>
  <si>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</si>
  <si>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</si>
  <si>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</si>
  <si>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</si>
  <si>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</si>
  <si>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</si>
  <si>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</si>
  <si>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</si>
  <si>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</si>
  <si>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</si>
  <si>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</si>
  <si>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</si>
  <si>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</si>
  <si>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</si>
  <si>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</si>
  <si>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</si>
  <si>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</si>
  <si>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</si>
  <si>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</si>
  <si>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</si>
  <si>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</si>
  <si>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</si>
  <si>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</si>
  <si>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</si>
  <si>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</si>
  <si>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</si>
  <si>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</si>
  <si>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</si>
  <si>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</si>
  <si>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</si>
  <si>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</si>
  <si>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</si>
  <si>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</si>
  <si>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</si>
  <si>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</si>
  <si>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</si>
  <si>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</si>
  <si>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</si>
  <si>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</si>
  <si>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</si>
  <si>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</si>
  <si>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</si>
  <si>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</si>
  <si>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</si>
  <si>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</si>
  <si>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</si>
  <si>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</si>
  <si>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</si>
  <si>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</si>
  <si>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</si>
  <si>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</si>
  <si>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</si>
  <si>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</si>
  <si>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</si>
  <si>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</si>
  <si>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</si>
  <si>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</si>
  <si>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</si>
  <si>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</si>
  <si>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</si>
  <si>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</si>
  <si>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</si>
  <si>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</si>
  <si>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</si>
  <si>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</si>
  <si>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</si>
  <si>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</si>
  <si>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</si>
  <si>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</si>
  <si>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</si>
  <si>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</si>
  <si>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</si>
  <si>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</si>
  <si>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</si>
  <si>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</si>
  <si>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</si>
  <si>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</si>
  <si>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</si>
  <si>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</si>
  <si>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</si>
  <si>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</si>
  <si>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</si>
  <si>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</si>
  <si>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</si>
  <si>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</si>
  <si>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</si>
  <si>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</si>
  <si>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</si>
  <si>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</si>
  <si>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</si>
  <si>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</si>
  <si>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</si>
  <si>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</si>
  <si>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</si>
  <si>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</si>
  <si>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</si>
  <si>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</si>
  <si>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</si>
  <si>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</si>
  <si>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</si>
  <si>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</si>
  <si>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</si>
  <si>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</si>
  <si>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</si>
  <si>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</si>
  <si>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</si>
  <si>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</si>
  <si>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</si>
  <si>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</si>
  <si>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</si>
  <si>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</si>
  <si>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</si>
  <si>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</si>
  <si>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</si>
  <si>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</si>
  <si>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</si>
  <si>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</si>
  <si>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</si>
  <si>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</si>
  <si>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</si>
  <si>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</si>
  <si>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</si>
  <si>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</si>
  <si>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</si>
  <si>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</si>
  <si>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</si>
  <si>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</si>
  <si>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</si>
  <si>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</si>
  <si>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</si>
  <si>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</si>
  <si>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</si>
  <si>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</si>
  <si>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</si>
  <si>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</si>
  <si>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</si>
  <si>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</si>
  <si>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</si>
  <si>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</si>
  <si>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</si>
  <si>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</si>
  <si>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</si>
  <si>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</si>
  <si>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</si>
  <si>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</si>
  <si>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</si>
  <si>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</si>
  <si>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</si>
  <si>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</si>
  <si>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</si>
  <si>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</si>
  <si>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</si>
  <si>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</si>
  <si>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</si>
  <si>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</si>
  <si>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</si>
  <si>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</si>
  <si>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</si>
  <si>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</si>
  <si>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</si>
  <si>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</si>
  <si>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</si>
  <si>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</si>
  <si>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</si>
  <si>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</si>
  <si>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</si>
  <si>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</si>
  <si>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</si>
  <si>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</si>
  <si>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</si>
  <si>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</si>
  <si>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</si>
  <si>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</si>
  <si>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</si>
  <si>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</si>
  <si>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</si>
  <si>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</si>
  <si>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</si>
  <si>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</si>
  <si>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</si>
  <si>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</si>
  <si>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</si>
  <si>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</si>
  <si>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</si>
  <si>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</si>
  <si>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</si>
  <si>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</si>
  <si>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</si>
  <si>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</si>
  <si>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</si>
  <si>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</si>
  <si>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</si>
  <si>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</si>
  <si>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</si>
  <si>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</si>
  <si>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</si>
  <si>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</si>
  <si>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</si>
  <si>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</si>
  <si>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</si>
  <si>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</si>
  <si>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</si>
  <si>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</si>
  <si>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</si>
  <si>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</si>
  <si>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</si>
  <si>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</si>
  <si>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</si>
  <si>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</si>
  <si>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</si>
  <si>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</si>
  <si>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</si>
  <si>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</si>
  <si>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</si>
  <si>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</si>
  <si>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</si>
  <si>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</si>
  <si>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</si>
  <si>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</si>
  <si>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</si>
  <si>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</si>
  <si>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</si>
  <si>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</si>
  <si>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</si>
  <si>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</si>
  <si>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</si>
  <si>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</si>
  <si>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</si>
  <si>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</si>
  <si>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</si>
  <si>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</si>
  <si>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</si>
  <si>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</si>
  <si>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</si>
  <si>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</si>
  <si>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</si>
  <si>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</si>
  <si>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</si>
  <si>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</si>
  <si>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</si>
  <si>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</si>
  <si>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</si>
  <si>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</si>
  <si>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</si>
  <si>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</si>
  <si>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</si>
  <si>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</si>
  <si>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</si>
  <si>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</si>
  <si>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</si>
  <si>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</si>
  <si>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</si>
  <si>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</si>
  <si>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</si>
  <si>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</si>
  <si>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</si>
  <si>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</si>
  <si>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</si>
  <si>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</si>
  <si>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</si>
  <si>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</si>
  <si>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</si>
  <si>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</si>
  <si>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</si>
  <si>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</si>
  <si>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</si>
  <si>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</si>
  <si>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</si>
  <si>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</si>
  <si>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</si>
  <si>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</si>
  <si>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</si>
  <si>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</si>
  <si>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</si>
  <si>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</si>
  <si>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</si>
  <si>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</si>
  <si>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</si>
  <si>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</si>
  <si>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</si>
  <si>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</si>
  <si>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</si>
  <si>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</si>
  <si>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</si>
  <si>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</si>
  <si>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</si>
  <si>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</si>
  <si>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</si>
  <si>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</si>
  <si>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</si>
  <si>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</si>
  <si>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</si>
  <si>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</si>
  <si>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</si>
  <si>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</si>
  <si>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</si>
  <si>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</si>
  <si>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</si>
  <si>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</si>
  <si>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</si>
  <si>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</si>
  <si>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</si>
  <si>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</si>
  <si>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</si>
  <si>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</si>
  <si>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</si>
  <si>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</si>
  <si>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</si>
  <si>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</si>
  <si>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</si>
  <si>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</si>
  <si>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</si>
  <si>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</si>
  <si>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</si>
  <si>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</si>
  <si>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</si>
  <si>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</si>
  <si>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</si>
  <si>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</si>
  <si>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</si>
  <si>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</si>
  <si>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</si>
  <si>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</si>
  <si>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</si>
  <si>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</si>
  <si>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</si>
  <si>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</si>
  <si>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</si>
  <si>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</si>
  <si>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</si>
  <si>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</si>
  <si>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</si>
  <si>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</si>
  <si>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</si>
  <si>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</si>
  <si>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</si>
  <si>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</si>
  <si>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</si>
  <si>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</si>
  <si>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</si>
  <si>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</si>
  <si>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</si>
  <si>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</si>
  <si>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</si>
  <si>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</si>
  <si>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</si>
  <si>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</si>
  <si>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</si>
  <si>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</si>
  <si>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</si>
  <si>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</si>
  <si>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</si>
  <si>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</si>
  <si>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</si>
  <si>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</si>
  <si>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</si>
  <si>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</si>
  <si>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</si>
  <si>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</si>
  <si>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</si>
  <si>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</si>
  <si>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</si>
  <si>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</si>
  <si>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</si>
  <si>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</si>
  <si>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</si>
  <si>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</si>
  <si>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</si>
  <si>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</si>
  <si>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</si>
  <si>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</si>
  <si>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</si>
  <si>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</si>
  <si>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</si>
  <si>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</si>
  <si>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</si>
  <si>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</si>
  <si>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</si>
  <si>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</si>
  <si>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</si>
  <si>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</si>
  <si>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</si>
  <si>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</si>
  <si>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</si>
  <si>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</si>
  <si>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</si>
  <si>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</si>
  <si>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</si>
  <si>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</si>
  <si>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</si>
  <si>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</si>
  <si>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</si>
  <si>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</si>
  <si>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</si>
  <si>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</si>
  <si>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</si>
  <si>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</si>
  <si>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</si>
  <si>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</si>
  <si>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</si>
  <si>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</si>
  <si>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</si>
  <si>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</si>
  <si>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</si>
  <si>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</si>
  <si>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</si>
  <si>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</si>
  <si>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</si>
  <si>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</si>
  <si>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</si>
  <si>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</si>
  <si>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</si>
  <si>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</si>
  <si>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</si>
  <si>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</si>
  <si>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</si>
  <si>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</si>
  <si>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</si>
  <si>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</si>
  <si>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</si>
  <si>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</si>
  <si>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</si>
  <si>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</si>
  <si>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</si>
  <si>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</si>
  <si>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</si>
  <si>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</si>
  <si>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</si>
  <si>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</si>
  <si>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</si>
  <si>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</si>
  <si>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</si>
  <si>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</si>
  <si>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</si>
  <si>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</si>
  <si>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</si>
  <si>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</si>
  <si>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</si>
  <si>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</si>
  <si>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</si>
  <si>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</si>
  <si>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</si>
  <si>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</si>
  <si>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</si>
  <si>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</si>
  <si>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</si>
  <si>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</si>
  <si>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</si>
  <si>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</si>
  <si>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</si>
  <si>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</si>
  <si>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</si>
  <si>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</si>
  <si>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</si>
  <si>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</si>
  <si>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</si>
  <si>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</si>
  <si>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</si>
  <si>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</si>
  <si>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</si>
  <si>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</si>
  <si>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</si>
  <si>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</si>
  <si>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</si>
  <si>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</si>
  <si>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</si>
  <si>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</si>
  <si>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</si>
  <si>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</si>
  <si>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</si>
  <si>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</si>
  <si>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</si>
  <si>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</si>
  <si>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</si>
  <si>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</si>
  <si>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</si>
  <si>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</si>
  <si>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</si>
  <si>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</si>
  <si>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</si>
  <si>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</si>
  <si>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</si>
  <si>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</si>
  <si>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</si>
  <si>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</si>
  <si>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</si>
  <si>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</si>
  <si>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</si>
  <si>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</si>
  <si>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</si>
  <si>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</si>
  <si>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</si>
  <si>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</si>
  <si>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</si>
  <si>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</si>
  <si>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</si>
  <si>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</si>
  <si>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</si>
  <si>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</si>
  <si>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</si>
  <si>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</si>
  <si>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</si>
  <si>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</si>
  <si>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</si>
  <si>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</si>
  <si>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</si>
  <si>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</si>
  <si>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</si>
  <si>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</si>
  <si>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</si>
  <si>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</si>
  <si>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</si>
  <si>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</si>
  <si>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</si>
  <si>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</si>
  <si>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</si>
  <si>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</si>
  <si>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</si>
  <si>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</si>
  <si>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</si>
  <si>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</si>
  <si>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</si>
  <si>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</si>
  <si>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</si>
  <si>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</si>
  <si>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</si>
  <si>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</si>
  <si>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</si>
  <si>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</si>
  <si>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</si>
  <si>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</si>
  <si>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</si>
  <si>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</si>
  <si>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</si>
  <si>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</si>
  <si>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</si>
  <si>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</si>
  <si>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</si>
  <si>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</si>
  <si>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</si>
  <si>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</si>
  <si>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</si>
  <si>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</si>
  <si>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</si>
  <si>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</si>
  <si>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</si>
  <si>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</si>
  <si>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</si>
  <si>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</si>
  <si>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</si>
  <si>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</si>
  <si>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</si>
  <si>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</si>
  <si>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</si>
  <si>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</si>
  <si>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</si>
  <si>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</si>
  <si>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</si>
  <si>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</si>
  <si>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</si>
  <si>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</si>
  <si>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</si>
  <si>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</si>
  <si>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</si>
  <si>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</si>
  <si>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</si>
  <si>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</si>
  <si>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</si>
  <si>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</si>
  <si>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</si>
  <si>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</si>
  <si>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</si>
  <si>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</si>
  <si>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</si>
  <si>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</si>
  <si>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</si>
  <si>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</si>
  <si>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</si>
  <si>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</si>
  <si>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</si>
  <si>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</si>
  <si>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</si>
  <si>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</si>
  <si>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</si>
  <si>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</si>
  <si>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</si>
  <si>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</si>
  <si>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</si>
  <si>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</si>
  <si>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</si>
  <si>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</si>
  <si>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</si>
  <si>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</si>
  <si>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</si>
  <si>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</si>
  <si>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</si>
  <si>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</si>
  <si>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</si>
  <si>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</si>
  <si>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</si>
  <si>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</si>
  <si>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</si>
  <si>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</si>
  <si>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</si>
  <si>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</si>
  <si>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</si>
  <si>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</si>
  <si>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</si>
  <si>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</si>
  <si>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</si>
  <si>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</si>
  <si>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</si>
  <si>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</si>
  <si>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</si>
  <si>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</si>
  <si>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</si>
  <si>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</si>
  <si>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</si>
  <si>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</si>
  <si>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</si>
  <si>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</si>
  <si>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</si>
  <si>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</si>
  <si>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</si>
  <si>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</si>
  <si>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</si>
  <si>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</si>
  <si>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</si>
  <si>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</si>
  <si>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</si>
  <si>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</si>
  <si>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</si>
  <si>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</si>
  <si>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</si>
  <si>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</si>
  <si>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</si>
  <si>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</si>
  <si>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</si>
  <si>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</si>
  <si>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</si>
  <si>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</si>
  <si>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</si>
  <si>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</si>
  <si>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</si>
  <si>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</si>
  <si>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</si>
  <si>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</si>
  <si>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</si>
  <si>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</si>
  <si>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</si>
  <si>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</si>
  <si>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</si>
  <si>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</si>
  <si>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</si>
  <si>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</si>
  <si>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</si>
  <si>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</si>
  <si>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</si>
  <si>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</si>
  <si>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</si>
  <si>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</si>
  <si>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</si>
  <si>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</si>
  <si>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</si>
  <si>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</si>
  <si>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</si>
  <si>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</si>
  <si>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</si>
  <si>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</si>
  <si>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</si>
  <si>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</si>
  <si>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</si>
  <si>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</si>
  <si>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</si>
  <si>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</si>
  <si>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</si>
  <si>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</si>
  <si>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</si>
  <si>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</si>
  <si>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</si>
  <si>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</si>
  <si>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</si>
  <si>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</si>
  <si>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</si>
  <si>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</si>
  <si>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</si>
  <si>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</si>
  <si>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</si>
  <si>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</si>
  <si>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</si>
  <si>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</si>
  <si>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</si>
  <si>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</si>
  <si>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</si>
  <si>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</si>
  <si>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</si>
  <si>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</si>
  <si>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</si>
  <si>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</si>
  <si>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</si>
  <si>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</si>
  <si>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</si>
  <si>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</si>
  <si>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</si>
  <si>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</si>
  <si>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</si>
  <si>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</si>
  <si>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</si>
  <si>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</si>
  <si>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</si>
  <si>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</si>
  <si>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</si>
  <si>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</si>
  <si>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</si>
  <si>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</si>
  <si>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</si>
  <si>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</si>
  <si>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</si>
  <si>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</si>
  <si>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</si>
  <si>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</si>
  <si>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</si>
  <si>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</si>
  <si>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</si>
  <si>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</si>
  <si>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</si>
  <si>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</si>
  <si>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</si>
  <si>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</si>
  <si>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</si>
  <si>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</si>
  <si>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</si>
  <si>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</si>
  <si>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</si>
  <si>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</si>
  <si>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</si>
  <si>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</si>
  <si>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</si>
  <si>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</si>
  <si>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</si>
  <si>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</si>
  <si>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</si>
  <si>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</si>
  <si>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</si>
  <si>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</si>
  <si>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</si>
  <si>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</si>
  <si>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</si>
  <si>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</si>
  <si>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</si>
  <si>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</si>
  <si>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</si>
  <si>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</si>
  <si>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</si>
  <si>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</si>
  <si>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</si>
  <si>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</si>
  <si>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</si>
  <si>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</si>
  <si>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</si>
  <si>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</si>
  <si>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</si>
  <si>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</si>
  <si>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</si>
  <si>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</si>
  <si>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</si>
  <si>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</si>
  <si>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</si>
  <si>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</si>
  <si>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</si>
  <si>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</si>
  <si>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</si>
  <si>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</si>
  <si>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</si>
  <si>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</si>
  <si>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</si>
  <si>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</si>
  <si>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</si>
  <si>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</si>
  <si>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</si>
  <si>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</si>
  <si>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</si>
  <si>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</si>
  <si>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</si>
  <si>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</si>
  <si>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</si>
  <si>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</si>
  <si>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</si>
  <si>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</si>
  <si>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</si>
  <si>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</si>
  <si>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</si>
  <si>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</si>
  <si>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</si>
  <si>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</si>
  <si>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</si>
  <si>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</si>
  <si>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</si>
  <si>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</si>
  <si>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</si>
  <si>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</si>
  <si>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</si>
  <si>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</si>
  <si>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</si>
  <si>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</si>
  <si>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</si>
  <si>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</si>
  <si>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</si>
  <si>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</si>
  <si>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</si>
  <si>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</si>
  <si>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</si>
  <si>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</si>
  <si>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</si>
  <si>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</si>
  <si>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</si>
  <si>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</si>
  <si>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</si>
  <si>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</si>
  <si>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</si>
  <si>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</si>
  <si>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</si>
  <si>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</si>
  <si>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</si>
  <si>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</si>
  <si>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</si>
  <si>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</si>
  <si>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</si>
  <si>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</si>
  <si>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</si>
  <si>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</si>
  <si>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</si>
  <si>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</si>
  <si>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</si>
  <si>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</si>
  <si>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</si>
  <si>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</si>
  <si>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</si>
  <si>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</si>
  <si>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</si>
  <si>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</si>
  <si>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</si>
  <si>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</si>
  <si>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</si>
  <si>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</si>
  <si>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</si>
  <si>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</si>
  <si>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</si>
  <si>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</si>
  <si>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</si>
  <si>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</si>
  <si>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</si>
  <si>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</si>
  <si>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</si>
  <si>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</si>
  <si>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</si>
  <si>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</si>
  <si>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</si>
  <si>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</si>
  <si>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</si>
  <si>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</si>
  <si>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</si>
  <si>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</si>
  <si>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</si>
  <si>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</si>
  <si>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</si>
  <si>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</si>
  <si>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</si>
  <si>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</si>
  <si>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</si>
  <si>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</si>
  <si>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</si>
  <si>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</si>
  <si>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</si>
  <si>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</si>
  <si>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</si>
  <si>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</si>
  <si>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</si>
  <si>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</si>
  <si>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</si>
  <si>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</si>
  <si>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</si>
  <si>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</si>
  <si>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</si>
  <si>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</si>
  <si>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</si>
  <si>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</si>
  <si>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</si>
  <si>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</si>
  <si>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</si>
  <si>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</si>
  <si>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</si>
  <si>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</si>
  <si>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</si>
  <si>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</si>
  <si>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</si>
  <si>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</si>
  <si>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</si>
  <si>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</si>
  <si>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</si>
  <si>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</si>
  <si>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</si>
  <si>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</si>
  <si>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</si>
  <si>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</si>
  <si>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</si>
  <si>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</si>
  <si>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</si>
  <si>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</si>
  <si>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</si>
  <si>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</si>
  <si>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</si>
  <si>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</si>
  <si>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</si>
  <si>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</si>
  <si>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</si>
  <si>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</si>
  <si>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</si>
  <si>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</si>
  <si>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</si>
  <si>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</si>
  <si>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</si>
  <si>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</si>
  <si>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</si>
  <si>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</si>
  <si>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</si>
  <si>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</si>
  <si>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</si>
  <si>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</si>
  <si>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</si>
  <si>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</si>
  <si>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</si>
  <si>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</si>
  <si>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</si>
  <si>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</si>
  <si>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</si>
  <si>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</si>
  <si>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</si>
  <si>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</si>
  <si>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</si>
  <si>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</si>
  <si>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</si>
  <si>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</si>
  <si>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</si>
  <si>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</si>
  <si>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</si>
  <si>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</si>
  <si>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</si>
  <si>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</si>
  <si>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</si>
  <si>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</si>
  <si>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</si>
  <si>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</si>
  <si>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</si>
  <si>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</si>
  <si>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</si>
  <si>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</si>
  <si>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</si>
  <si>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</si>
  <si>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</si>
  <si>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</si>
  <si>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</si>
  <si>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</si>
  <si>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</si>
  <si>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</si>
  <si>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</si>
  <si>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</si>
  <si>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</si>
  <si>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</si>
  <si>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</si>
  <si>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</si>
  <si>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</si>
  <si>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</si>
  <si>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</si>
  <si>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</si>
  <si>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</si>
  <si>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</si>
  <si>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</si>
  <si>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</si>
  <si>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</si>
  <si>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</si>
  <si>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</si>
  <si>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</si>
  <si>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</si>
  <si>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</si>
  <si>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</si>
  <si>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</si>
  <si>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</si>
  <si>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</si>
  <si>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</si>
  <si>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</si>
  <si>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</si>
  <si>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</si>
  <si>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</si>
  <si>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</si>
  <si>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</si>
  <si>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</si>
  <si>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</si>
  <si>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</si>
  <si>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</si>
  <si>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</si>
  <si>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</si>
  <si>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</si>
  <si>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</si>
  <si>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</si>
  <si>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</si>
  <si>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</si>
  <si>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</si>
  <si>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</si>
  <si>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</si>
  <si>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</si>
  <si>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</si>
  <si>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</si>
  <si>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</si>
  <si>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</si>
  <si>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</si>
  <si>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</si>
  <si>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</si>
  <si>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</si>
  <si>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</si>
  <si>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</si>
  <si>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</si>
  <si>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</si>
  <si>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</si>
  <si>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</si>
  <si>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</si>
  <si>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</si>
  <si>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</si>
  <si>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</si>
  <si>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</si>
  <si>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</si>
  <si>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</si>
  <si>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</si>
  <si>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</si>
  <si>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</si>
  <si>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</si>
  <si>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</si>
  <si>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</si>
  <si>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</si>
  <si>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</si>
  <si>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</si>
  <si>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</si>
  <si>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</si>
  <si>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</si>
  <si>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</si>
  <si>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</si>
  <si>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</si>
  <si>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</si>
  <si>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</si>
  <si>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</si>
  <si>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</si>
  <si>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</si>
  <si>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</si>
  <si>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</si>
  <si>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</si>
  <si>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</si>
  <si>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</si>
  <si>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</si>
  <si>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</si>
  <si>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</si>
  <si>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</si>
  <si>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</si>
  <si>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</si>
  <si>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</si>
  <si>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</si>
  <si>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</si>
  <si>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</si>
  <si>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</si>
  <si>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</si>
  <si>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</si>
  <si>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</si>
  <si>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</si>
  <si>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</si>
  <si>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</si>
  <si>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</si>
  <si>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</si>
  <si>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</si>
  <si>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</si>
  <si>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</si>
  <si>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</si>
  <si>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</si>
  <si>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</si>
  <si>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</si>
  <si>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</si>
  <si>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</si>
  <si>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</si>
  <si>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</si>
  <si>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</si>
  <si>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</si>
  <si>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</si>
  <si>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</si>
  <si>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</si>
  <si>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</si>
  <si>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</si>
  <si>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</si>
  <si>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</si>
  <si>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</si>
  <si>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</si>
  <si>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</si>
  <si>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</si>
  <si>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</si>
  <si>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</si>
  <si>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</si>
  <si>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</si>
  <si>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</si>
  <si>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</si>
  <si>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</si>
  <si>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</si>
  <si>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</si>
  <si>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</si>
  <si>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</si>
  <si>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</si>
  <si>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</si>
  <si>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</si>
  <si>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</si>
  <si>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</si>
  <si>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</si>
  <si>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</si>
  <si>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</si>
  <si>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</si>
  <si>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</si>
  <si>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</si>
  <si>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</si>
  <si>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</si>
  <si>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</si>
  <si>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</si>
  <si>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</si>
  <si>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</si>
  <si>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</si>
  <si>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</si>
  <si>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</si>
  <si>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</si>
  <si>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</si>
  <si>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</si>
  <si>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</si>
  <si>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</si>
  <si>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</si>
  <si>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</si>
  <si>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</si>
  <si>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</si>
  <si>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</si>
  <si>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</si>
  <si>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</si>
  <si>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</si>
  <si>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</si>
  <si>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</si>
  <si>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</si>
  <si>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</si>
  <si>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</si>
  <si>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</si>
  <si>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</si>
  <si>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</si>
  <si>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</si>
  <si>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</si>
  <si>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</si>
  <si>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</si>
  <si>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</si>
  <si>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</si>
  <si>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</si>
  <si>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</si>
  <si>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</si>
  <si>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</si>
  <si>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</si>
  <si>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</si>
  <si>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</si>
  <si>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</si>
  <si>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</si>
  <si>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</si>
  <si>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</si>
  <si>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</si>
  <si>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</si>
  <si>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</si>
  <si>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</si>
  <si>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</si>
  <si>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</si>
  <si>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</si>
  <si>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</si>
  <si>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</si>
  <si>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</si>
  <si>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</si>
  <si>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</si>
  <si>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</si>
  <si>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</si>
  <si>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</si>
  <si>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</si>
  <si>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</si>
  <si>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</si>
  <si>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</si>
  <si>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</si>
  <si>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</si>
  <si>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</si>
  <si>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</si>
  <si>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</si>
  <si>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</si>
  <si>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</si>
  <si>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</si>
  <si>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</si>
  <si>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</si>
  <si>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</si>
  <si>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</si>
  <si>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</si>
  <si>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</si>
  <si>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</si>
  <si>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</si>
  <si>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</si>
  <si>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</si>
  <si>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</si>
  <si>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</si>
  <si>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</si>
  <si>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</si>
  <si>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</si>
  <si>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</si>
  <si>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</si>
  <si>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</si>
  <si>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</si>
  <si>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</si>
  <si>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</si>
  <si>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</si>
  <si>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</si>
  <si>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</si>
  <si>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</si>
  <si>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</si>
  <si>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</si>
  <si>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</si>
  <si>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</si>
  <si>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</si>
  <si>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</si>
  <si>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</si>
  <si>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</si>
  <si>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</si>
  <si>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</si>
  <si>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</si>
  <si>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</si>
  <si>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</si>
  <si>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</si>
  <si>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</si>
  <si>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</si>
  <si>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</si>
  <si>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</si>
  <si>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</si>
  <si>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</si>
  <si>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</si>
  <si>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</si>
  <si>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</si>
  <si>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</si>
  <si>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</si>
  <si>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</si>
  <si>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</si>
  <si>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</si>
  <si>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</si>
  <si>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</si>
  <si>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</si>
  <si>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</si>
  <si>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</si>
  <si>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</si>
  <si>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</si>
  <si>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</si>
  <si>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</si>
  <si>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</si>
  <si>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</si>
  <si>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</si>
  <si>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</si>
  <si>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</si>
  <si>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</si>
  <si>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</si>
  <si>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</si>
  <si>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</si>
  <si>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</si>
  <si>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</si>
  <si>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</si>
  <si>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</si>
  <si>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</si>
  <si>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</si>
  <si>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</si>
  <si>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</si>
  <si>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</si>
  <si>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</si>
  <si>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</si>
  <si>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</si>
  <si>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</si>
  <si>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</si>
  <si>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</si>
  <si>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</si>
  <si>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</si>
  <si>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</si>
  <si>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</si>
  <si>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</si>
  <si>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</si>
  <si>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</si>
  <si>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</si>
  <si>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</si>
  <si>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</si>
  <si>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</si>
  <si>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</si>
  <si>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</si>
  <si>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</si>
  <si>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</si>
  <si>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</si>
  <si>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</si>
  <si>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</si>
  <si>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</si>
  <si>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</si>
  <si>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</si>
  <si>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</si>
  <si>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</si>
  <si>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</si>
  <si>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</si>
  <si>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</si>
  <si>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</si>
  <si>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</si>
  <si>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</si>
  <si>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</si>
  <si>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</si>
  <si>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</si>
  <si>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</si>
  <si>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</si>
  <si>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</si>
  <si>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</si>
  <si>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</si>
  <si>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</si>
  <si>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</si>
  <si>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</si>
  <si>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</si>
  <si>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</si>
  <si>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</si>
  <si>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</si>
  <si>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</si>
  <si>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</si>
  <si>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</si>
  <si>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</si>
  <si>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</si>
  <si>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</si>
  <si>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</si>
  <si>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</si>
  <si>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</si>
  <si>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</si>
  <si>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</si>
  <si>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</si>
  <si>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</si>
  <si>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</si>
  <si>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</si>
  <si>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</si>
  <si>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</si>
  <si>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</si>
  <si>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</si>
  <si>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</si>
  <si>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</si>
  <si>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</si>
  <si>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</si>
  <si>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</si>
  <si>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</si>
  <si>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</si>
  <si>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</si>
  <si>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</si>
  <si>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</si>
  <si>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</si>
  <si>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</si>
  <si>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</si>
  <si>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</si>
  <si>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</si>
  <si>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</si>
  <si>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</si>
  <si>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</si>
  <si>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</si>
  <si>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</si>
  <si>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</si>
  <si>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</si>
  <si>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</si>
  <si>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</si>
  <si>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</si>
  <si>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</si>
  <si>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</si>
  <si>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</si>
  <si>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</si>
  <si>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</si>
  <si>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</si>
  <si>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</si>
  <si>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</si>
  <si>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</si>
  <si>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</si>
  <si>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</si>
  <si>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</si>
  <si>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</si>
  <si>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</si>
  <si>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</si>
  <si>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</si>
  <si>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</si>
  <si>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</si>
  <si>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</si>
  <si>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</si>
  <si>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</si>
  <si>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</si>
  <si>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</si>
  <si>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</si>
  <si>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</si>
  <si>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</si>
  <si>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</si>
  <si>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</si>
  <si>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</si>
  <si>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</si>
  <si>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</si>
  <si>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</si>
  <si>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</si>
  <si>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</si>
  <si>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</si>
  <si>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</si>
  <si>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</si>
  <si>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</si>
  <si>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</si>
  <si>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</si>
  <si>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</si>
  <si>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</si>
  <si>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</si>
  <si>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</si>
  <si>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</si>
  <si>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</si>
  <si>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</si>
  <si>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</si>
  <si>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</si>
  <si>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</si>
  <si>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</si>
  <si>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</si>
  <si>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</si>
  <si>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</si>
  <si>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</si>
  <si>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</si>
  <si>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</si>
  <si>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</si>
  <si>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</si>
  <si>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</si>
  <si>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</si>
  <si>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</si>
  <si>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</si>
  <si>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</si>
  <si>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</si>
  <si>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</si>
  <si>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</si>
  <si>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</si>
  <si>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</si>
  <si>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</si>
  <si>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</si>
  <si>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</si>
  <si>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</si>
  <si>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</si>
  <si>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</si>
  <si>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</si>
  <si>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</si>
  <si>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</si>
  <si>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</si>
  <si>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</si>
  <si>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</si>
  <si>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</si>
  <si>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</si>
  <si>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</si>
  <si>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</si>
  <si>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</si>
  <si>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</si>
  <si>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</si>
  <si>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</si>
  <si>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</si>
  <si>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</si>
  <si>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</si>
  <si>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</si>
  <si>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</si>
  <si>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</si>
  <si>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</si>
  <si>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</si>
  <si>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</si>
  <si>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</si>
  <si>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</si>
  <si>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</si>
  <si>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</si>
  <si>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</si>
  <si>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</si>
  <si>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</si>
  <si>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</si>
  <si>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</si>
  <si>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</si>
  <si>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</si>
  <si>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</si>
  <si>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</si>
  <si>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</si>
  <si>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</si>
  <si>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</si>
  <si>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</si>
  <si>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</si>
  <si>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</si>
  <si>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</si>
  <si>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</si>
  <si>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</si>
  <si>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</si>
  <si>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</si>
  <si>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</si>
  <si>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</si>
  <si>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</si>
  <si>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</si>
  <si>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</si>
  <si>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</si>
  <si>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</si>
  <si>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</si>
  <si>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</si>
  <si>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</si>
  <si>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</si>
  <si>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</si>
  <si>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</si>
  <si>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</si>
  <si>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</si>
  <si>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</si>
  <si>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</si>
  <si>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</si>
  <si>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</si>
  <si>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</si>
  <si>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</si>
  <si>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</si>
  <si>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</si>
  <si>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</si>
  <si>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</si>
  <si>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</si>
  <si>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</si>
  <si>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</si>
  <si>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</si>
  <si>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</si>
  <si>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</si>
  <si>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</si>
  <si>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</si>
  <si>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</si>
  <si>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</si>
  <si>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</si>
  <si>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</si>
  <si>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</si>
  <si>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</si>
  <si>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</si>
  <si>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</si>
  <si>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</si>
  <si>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</si>
  <si>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</si>
  <si>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</si>
  <si>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</si>
  <si>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</si>
  <si>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</si>
  <si>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</si>
  <si>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</si>
  <si>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</si>
  <si>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</si>
  <si>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</si>
  <si>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</si>
  <si>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</si>
  <si>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</si>
  <si>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</si>
  <si>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</si>
  <si>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</si>
  <si>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</si>
  <si>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</si>
  <si>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</si>
  <si>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</si>
  <si>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</si>
  <si>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</si>
  <si>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</si>
  <si>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</si>
  <si>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</si>
  <si>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</si>
  <si>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</si>
  <si>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</si>
  <si>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</si>
  <si>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</si>
  <si>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</si>
  <si>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</si>
  <si>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</si>
  <si>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</si>
  <si>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</si>
  <si>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</si>
  <si>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</si>
  <si>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</si>
  <si>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</si>
  <si>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</si>
  <si>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</si>
  <si>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</si>
  <si>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</si>
  <si>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</si>
  <si>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</si>
  <si>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</si>
  <si>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</si>
  <si>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</si>
  <si>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</si>
  <si>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</si>
  <si>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</si>
  <si>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</si>
  <si>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</si>
  <si>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</si>
  <si>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</si>
  <si>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</si>
  <si>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</si>
  <si>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</si>
  <si>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</si>
  <si>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</si>
  <si>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</si>
  <si>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</si>
  <si>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</si>
  <si>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</si>
  <si>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</si>
  <si>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</si>
  <si>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</si>
  <si>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</si>
  <si>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</si>
  <si>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</si>
  <si>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</si>
  <si>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</si>
  <si>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</si>
  <si>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</si>
  <si>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</si>
  <si>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</si>
  <si>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</si>
  <si>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</si>
  <si>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</si>
  <si>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</si>
  <si>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</si>
  <si>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</si>
  <si>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</si>
  <si>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</si>
  <si>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</si>
  <si>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</si>
  <si>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</si>
  <si>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</si>
  <si>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</si>
  <si>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</si>
  <si>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</si>
  <si>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</si>
  <si>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</si>
  <si>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</si>
  <si>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</si>
  <si>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</si>
  <si>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</si>
  <si>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</si>
  <si>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</si>
  <si>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</si>
  <si>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</si>
  <si>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</si>
  <si>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</si>
  <si>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</si>
  <si>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</si>
  <si>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</si>
  <si>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</si>
  <si>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</si>
  <si>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</si>
  <si>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</si>
  <si>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</si>
  <si>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</si>
  <si>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</si>
  <si>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</si>
  <si>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</si>
  <si>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</si>
  <si>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</si>
  <si>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</si>
  <si>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</si>
  <si>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</si>
  <si>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</si>
  <si>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</si>
  <si>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</si>
  <si>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</si>
  <si>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</si>
  <si>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</si>
  <si>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</si>
  <si>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</si>
  <si>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</si>
  <si>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</si>
  <si>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</si>
  <si>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</si>
  <si>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</si>
  <si>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</si>
  <si>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</si>
  <si>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</si>
  <si>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</si>
  <si>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</si>
  <si>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</si>
  <si>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</si>
  <si>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</si>
  <si>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</si>
  <si>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</si>
  <si>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</si>
  <si>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</si>
  <si>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</si>
  <si>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</si>
  <si>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</si>
  <si>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</si>
  <si>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</si>
  <si>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</si>
  <si>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</si>
  <si>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</si>
  <si>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</si>
  <si>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</si>
  <si>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</si>
  <si>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</si>
  <si>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</si>
  <si>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</si>
  <si>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</si>
  <si>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</si>
  <si>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</si>
  <si>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</si>
  <si>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</si>
  <si>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</si>
  <si>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</si>
  <si>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</si>
  <si>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</si>
  <si>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</si>
  <si>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</si>
  <si>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</si>
  <si>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</si>
  <si>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</si>
  <si>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</si>
  <si>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</si>
  <si>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</si>
  <si>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</si>
  <si>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</si>
  <si>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</si>
  <si>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</si>
  <si>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</si>
  <si>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</si>
  <si>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</si>
  <si>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</si>
  <si>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</si>
  <si>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</si>
  <si>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</si>
  <si>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</si>
  <si>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</si>
  <si>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</si>
  <si>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</si>
  <si>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</si>
  <si>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</si>
  <si>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</si>
  <si>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</si>
  <si>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</si>
  <si>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</si>
  <si>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</si>
  <si>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</si>
  <si>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</si>
  <si>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</si>
  <si>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</si>
  <si>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</si>
  <si>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</si>
  <si>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</si>
  <si>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</si>
  <si>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</si>
  <si>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</si>
  <si>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</si>
  <si>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</si>
  <si>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</si>
  <si>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</si>
  <si>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</si>
  <si>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</si>
  <si>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</si>
  <si>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</si>
  <si>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</si>
  <si>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</si>
  <si>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</si>
  <si>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</si>
  <si>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</si>
  <si>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</si>
  <si>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</si>
  <si>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</si>
  <si>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</si>
  <si>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</si>
  <si>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</si>
  <si>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</si>
  <si>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</si>
  <si>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</si>
  <si>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</si>
  <si>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</si>
  <si>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</si>
  <si>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</si>
  <si>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</si>
  <si>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</si>
  <si>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</si>
  <si>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</si>
  <si>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</si>
  <si>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</si>
  <si>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</si>
  <si>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</si>
  <si>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</si>
  <si>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</si>
  <si>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</si>
  <si>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</si>
  <si>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</si>
  <si>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</si>
  <si>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</si>
  <si>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</si>
  <si>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</si>
  <si>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</si>
  <si>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</si>
  <si>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</si>
  <si>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</si>
  <si>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</si>
  <si>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</si>
  <si>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</si>
  <si>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</si>
  <si>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</si>
  <si>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</si>
  <si>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</si>
  <si>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</si>
  <si>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</si>
  <si>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</si>
  <si>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</si>
  <si>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</si>
  <si>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</si>
  <si>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</si>
  <si>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</si>
  <si>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</si>
  <si>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</si>
  <si>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</si>
  <si>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</si>
  <si>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</si>
  <si>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</si>
  <si>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</si>
  <si>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</si>
  <si>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</si>
  <si>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</si>
  <si>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</si>
  <si>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</si>
  <si>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</si>
  <si>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</si>
  <si>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</si>
  <si>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</si>
  <si>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</si>
  <si>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</si>
  <si>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</si>
  <si>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</si>
  <si>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</si>
  <si>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</si>
  <si>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</si>
  <si>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</si>
  <si>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</si>
  <si>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</si>
  <si>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</si>
  <si>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</si>
  <si>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</si>
  <si>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</si>
  <si>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</si>
  <si>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</si>
  <si>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</si>
  <si>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</si>
  <si>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</si>
  <si>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</si>
  <si>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</si>
  <si>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</si>
  <si>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</si>
  <si>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</si>
  <si>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</si>
  <si>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</si>
  <si>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</si>
  <si>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</si>
  <si>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</si>
  <si>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</si>
  <si>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</si>
  <si>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</si>
  <si>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</si>
  <si>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</si>
  <si>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</si>
  <si>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</si>
  <si>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</si>
  <si>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</si>
  <si>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</si>
  <si>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</si>
  <si>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</si>
  <si>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</si>
  <si>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</si>
  <si>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</si>
  <si>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</si>
  <si>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</si>
  <si>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</si>
  <si>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</si>
  <si>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</si>
  <si>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</si>
  <si>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</si>
  <si>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</si>
  <si>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</si>
  <si>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</si>
  <si>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</si>
  <si>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</si>
  <si>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</si>
  <si>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</si>
  <si>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</si>
  <si>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</si>
  <si>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</si>
  <si>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</si>
  <si>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</si>
  <si>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</si>
  <si>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</si>
  <si>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</si>
  <si>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</si>
  <si>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</si>
  <si>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</si>
  <si>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</si>
  <si>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</si>
  <si>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</si>
  <si>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</si>
  <si>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</si>
  <si>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</si>
  <si>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</si>
  <si>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</si>
  <si>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</si>
  <si>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</si>
  <si>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</si>
  <si>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</si>
  <si>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</si>
  <si>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</si>
  <si>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</si>
  <si>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</si>
  <si>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</si>
  <si>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</si>
  <si>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</si>
  <si>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</si>
  <si>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</si>
  <si>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</si>
  <si>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</si>
  <si>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</si>
  <si>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</si>
  <si>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</si>
  <si>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</si>
  <si>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</si>
  <si>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</si>
  <si>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</si>
  <si>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</si>
  <si>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</si>
  <si>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</si>
  <si>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</si>
  <si>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</si>
  <si>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</si>
  <si>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</si>
  <si>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</si>
  <si>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</si>
  <si>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</si>
  <si>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</si>
  <si>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</si>
  <si>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</si>
  <si>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</si>
  <si>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</si>
  <si>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</si>
  <si>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</si>
  <si>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</si>
  <si>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</si>
  <si>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</si>
  <si>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</si>
  <si>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</si>
  <si>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</si>
  <si>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</si>
  <si>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</si>
  <si>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</si>
  <si>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</si>
  <si>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</si>
  <si>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</si>
  <si>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</si>
  <si>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</si>
  <si>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</si>
  <si>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</si>
  <si>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</si>
  <si>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</si>
  <si>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</si>
  <si>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</si>
  <si>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</si>
  <si>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</si>
  <si>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</si>
  <si>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</si>
  <si>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</si>
  <si>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</si>
  <si>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</si>
  <si>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</si>
  <si>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</si>
  <si>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</si>
  <si>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</si>
  <si>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</si>
  <si>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</si>
  <si>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</si>
  <si>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</si>
  <si>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</si>
  <si>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</si>
  <si>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</si>
  <si>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</si>
  <si>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</si>
  <si>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</si>
  <si>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</si>
  <si>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</si>
  <si>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</si>
  <si>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</si>
  <si>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</si>
  <si>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</si>
  <si>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</si>
  <si>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</si>
  <si>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</si>
  <si>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</si>
  <si>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</si>
  <si>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</si>
  <si>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</si>
  <si>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</si>
  <si>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</si>
  <si>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</si>
  <si>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</si>
  <si>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</si>
  <si>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</si>
  <si>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</si>
  <si>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</si>
  <si>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</si>
  <si>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</si>
  <si>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</si>
  <si>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</si>
  <si>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</si>
  <si>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</si>
  <si>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</si>
  <si>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</si>
  <si>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</si>
  <si>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</si>
  <si>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</si>
  <si>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</si>
  <si>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</si>
  <si>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</si>
  <si>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</si>
  <si>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</si>
  <si>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</si>
  <si>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</si>
  <si>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</si>
  <si>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</si>
  <si>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</si>
  <si>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</si>
  <si>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</si>
  <si>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</si>
  <si>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</si>
  <si>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</si>
  <si>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</si>
  <si>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</si>
  <si>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</si>
  <si>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</si>
  <si>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</si>
  <si>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</si>
  <si>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</si>
  <si>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</si>
  <si>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</si>
  <si>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</si>
  <si>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</si>
  <si>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</si>
  <si>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</si>
  <si>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</si>
  <si>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</si>
  <si>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</si>
  <si>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</si>
  <si>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</si>
  <si>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</si>
  <si>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</si>
  <si>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</si>
  <si>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</si>
  <si>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</si>
  <si>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</si>
  <si>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</si>
  <si>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</si>
  <si>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</si>
  <si>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</si>
  <si>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</si>
  <si>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</si>
  <si>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</si>
  <si>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</si>
  <si>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</si>
  <si>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</si>
  <si>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</si>
  <si>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</si>
  <si>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</si>
  <si>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</si>
  <si>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</si>
  <si>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</si>
  <si>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</si>
  <si>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</si>
  <si>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</si>
  <si>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</si>
  <si>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</si>
  <si>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</si>
  <si>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</si>
  <si>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</si>
  <si>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</si>
  <si>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</si>
  <si>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</si>
  <si>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</si>
  <si>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</si>
  <si>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</si>
  <si>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</si>
  <si>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</si>
  <si>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</si>
  <si>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</si>
  <si>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</si>
  <si>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</si>
  <si>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</si>
  <si>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</si>
  <si>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</si>
  <si>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</si>
  <si>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</si>
  <si>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</si>
  <si>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</si>
  <si>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</si>
  <si>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</si>
  <si>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</si>
  <si>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</si>
  <si>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</si>
  <si>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</si>
  <si>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</si>
  <si>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</si>
  <si>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</si>
  <si>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</si>
  <si>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</si>
  <si>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</si>
  <si>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</si>
  <si>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</si>
  <si>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</si>
  <si>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</si>
  <si>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</si>
  <si>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</si>
  <si>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</si>
  <si>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</si>
  <si>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</si>
  <si>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</si>
  <si>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</si>
  <si>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</si>
  <si>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</si>
  <si>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</si>
  <si>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</si>
  <si>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</si>
  <si>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</si>
  <si>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</si>
  <si>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</si>
  <si>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</si>
  <si>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</si>
  <si>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</si>
  <si>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</si>
  <si>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</si>
  <si>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</si>
  <si>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</si>
  <si>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</si>
  <si>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</si>
  <si>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</si>
  <si>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</si>
  <si>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</si>
  <si>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</si>
  <si>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</si>
  <si>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</si>
  <si>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</si>
  <si>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</si>
  <si>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</si>
  <si>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</si>
  <si>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</si>
  <si>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</si>
  <si>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</si>
  <si>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</si>
  <si>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</si>
  <si>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</si>
  <si>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</si>
  <si>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</si>
  <si>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</si>
  <si>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</si>
  <si>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</si>
  <si>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</si>
  <si>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</si>
  <si>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</si>
  <si>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</si>
  <si>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</si>
  <si>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</si>
  <si>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</si>
  <si>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</si>
  <si>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</si>
  <si>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</si>
  <si>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</si>
  <si>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</si>
  <si>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</si>
  <si>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</si>
  <si>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</si>
  <si>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</si>
  <si>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</si>
  <si>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</si>
  <si>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</si>
  <si>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</si>
  <si>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</si>
  <si>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</si>
  <si>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</si>
  <si>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</si>
  <si>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</si>
  <si>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</si>
  <si>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</si>
  <si>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</si>
  <si>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</si>
  <si>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</si>
  <si>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</si>
  <si>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</si>
  <si>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</si>
  <si>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</si>
  <si>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</si>
  <si>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</si>
  <si>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</si>
  <si>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</si>
  <si>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</si>
  <si>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</si>
  <si>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</si>
  <si>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</si>
  <si>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</si>
  <si>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</si>
  <si>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</si>
  <si>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</si>
  <si>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</si>
  <si>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</si>
  <si>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</si>
  <si>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</si>
  <si>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</si>
  <si>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</si>
  <si>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</si>
  <si>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</si>
  <si>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</si>
  <si>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</si>
  <si>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</si>
  <si>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</si>
  <si>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</si>
  <si>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</si>
  <si>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</si>
  <si>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</si>
  <si>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</si>
  <si>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</si>
  <si>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</si>
  <si>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</si>
  <si>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</si>
  <si>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</si>
  <si>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</si>
  <si>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</si>
  <si>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</si>
  <si>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</si>
  <si>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</si>
  <si>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</si>
  <si>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</si>
  <si>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</si>
  <si>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</si>
  <si>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</si>
  <si>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</si>
  <si>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</si>
  <si>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</si>
  <si>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</si>
  <si>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</si>
  <si>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</si>
  <si>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</si>
  <si>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</si>
  <si>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</si>
  <si>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</si>
  <si>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</si>
  <si>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</si>
  <si>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</si>
  <si>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</si>
  <si>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</si>
  <si>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</si>
  <si>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</si>
  <si>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</si>
  <si>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</si>
  <si>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</si>
  <si>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</si>
  <si>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</si>
  <si>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</si>
  <si>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</si>
  <si>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</si>
  <si>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</si>
  <si>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</si>
  <si>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</si>
  <si>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</si>
  <si>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</si>
  <si>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</si>
  <si>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</si>
  <si>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</si>
  <si>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</si>
  <si>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</si>
  <si>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</si>
  <si>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</si>
  <si>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</si>
  <si>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</si>
  <si>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</si>
  <si>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</si>
  <si>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</si>
  <si>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</si>
  <si>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</si>
  <si>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</si>
  <si>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</si>
  <si>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</si>
  <si>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</si>
  <si>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</si>
  <si>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</si>
  <si>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</si>
  <si>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</si>
  <si>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</si>
  <si>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</si>
  <si>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</si>
  <si>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</si>
  <si>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</si>
  <si>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</si>
  <si>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</si>
  <si>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</si>
  <si>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</si>
  <si>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</si>
  <si>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</si>
  <si>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</si>
  <si>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</si>
  <si>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</si>
  <si>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</si>
  <si>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</si>
  <si>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</si>
  <si>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</si>
  <si>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</si>
  <si>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</si>
  <si>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</si>
  <si>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</si>
  <si>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</si>
  <si>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</si>
  <si>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</si>
  <si>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</si>
  <si>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</si>
  <si>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</si>
  <si>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</si>
  <si>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</si>
  <si>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</si>
  <si>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</si>
  <si>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</si>
  <si>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</si>
  <si>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</si>
  <si>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</si>
  <si>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</si>
  <si>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</si>
  <si>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</si>
  <si>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</si>
  <si>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</si>
  <si>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</si>
  <si>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</si>
  <si>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</si>
  <si>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</si>
  <si>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</si>
  <si>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</si>
  <si>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</si>
  <si>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</si>
  <si>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</si>
  <si>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</si>
  <si>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</si>
  <si>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</si>
  <si>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</si>
  <si>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</si>
  <si>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</si>
  <si>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</si>
  <si>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</si>
  <si>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</si>
  <si>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</si>
  <si>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</si>
  <si>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</si>
  <si>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</si>
  <si>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</si>
  <si>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</si>
  <si>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</si>
  <si>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</si>
  <si>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</si>
  <si>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</si>
  <si>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</si>
  <si>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</si>
  <si>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</si>
  <si>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</si>
  <si>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</si>
  <si>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</si>
  <si>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</si>
  <si>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</si>
  <si>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</si>
  <si>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</si>
  <si>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</si>
  <si>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</si>
  <si>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</si>
  <si>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</si>
  <si>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</si>
  <si>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</si>
  <si>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</si>
  <si>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</si>
  <si>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</si>
  <si>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</si>
  <si>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</si>
  <si>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</si>
  <si>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</si>
  <si>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</si>
  <si>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</si>
  <si>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</si>
  <si>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</si>
  <si>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</si>
  <si>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</si>
  <si>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</si>
  <si>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</si>
  <si>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</si>
  <si>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</si>
  <si>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</si>
  <si>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</si>
  <si>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</si>
  <si>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</si>
  <si>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</si>
  <si>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</si>
  <si>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</si>
  <si>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</si>
  <si>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</si>
  <si>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</si>
  <si>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</si>
  <si>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</si>
  <si>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</si>
  <si>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</si>
  <si>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</si>
  <si>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</si>
  <si>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</si>
  <si>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</si>
  <si>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</si>
  <si>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</si>
  <si>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</si>
  <si>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</si>
  <si>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</si>
  <si>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</si>
  <si>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</si>
  <si>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</si>
  <si>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</si>
  <si>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</si>
  <si>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</si>
  <si>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</si>
  <si>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</si>
  <si>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</si>
  <si>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</si>
  <si>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</si>
  <si>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</si>
  <si>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</si>
  <si>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</si>
  <si>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</si>
  <si>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</si>
  <si>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</si>
  <si>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</si>
  <si>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</si>
  <si>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</si>
  <si>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</si>
  <si>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</si>
  <si>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</si>
  <si>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</si>
  <si>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</si>
  <si>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</si>
  <si>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</si>
  <si>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</si>
  <si>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</si>
  <si>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</si>
  <si>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</si>
  <si>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</si>
  <si>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</si>
  <si>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</si>
  <si>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</si>
  <si>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</si>
  <si>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</si>
  <si>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</si>
  <si>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</si>
  <si>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</si>
  <si>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</si>
  <si>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</si>
  <si>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</si>
  <si>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</si>
  <si>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</si>
  <si>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</si>
  <si>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</si>
  <si>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</si>
  <si>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</si>
  <si>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</si>
  <si>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</si>
  <si>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</si>
  <si>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</si>
  <si>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</si>
  <si>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</si>
  <si>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</si>
  <si>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</si>
  <si>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</si>
  <si>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</si>
  <si>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</si>
  <si>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</si>
  <si>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</si>
  <si>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</si>
  <si>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</si>
  <si>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</si>
  <si>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</si>
  <si>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</si>
  <si>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</si>
  <si>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</si>
  <si>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</si>
  <si>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</si>
  <si>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</si>
  <si>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</si>
  <si>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</si>
  <si>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</si>
  <si>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</si>
  <si>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</si>
  <si>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</si>
  <si>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</si>
  <si>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</si>
  <si>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</si>
  <si>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</si>
  <si>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</si>
  <si>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</si>
  <si>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</si>
  <si>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</si>
  <si>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</si>
  <si>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</si>
  <si>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</si>
  <si>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</si>
  <si>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</si>
  <si>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</si>
  <si>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</si>
  <si>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</si>
  <si>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</si>
  <si>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</si>
  <si>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</si>
  <si>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</si>
  <si>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</si>
  <si>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</si>
  <si>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</si>
  <si>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</si>
  <si>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</si>
  <si>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</si>
  <si>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</si>
  <si>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</si>
  <si>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</si>
  <si>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</si>
  <si>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</si>
  <si>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</si>
  <si>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</si>
  <si>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</si>
  <si>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</si>
  <si>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</si>
  <si>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</si>
  <si>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</si>
  <si>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</si>
  <si>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</si>
  <si>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</si>
  <si>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</si>
  <si>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</si>
  <si>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</si>
  <si>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</si>
  <si>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</si>
  <si>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</si>
  <si>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</si>
  <si>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</si>
  <si>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</si>
  <si>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</si>
  <si>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</si>
  <si>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</si>
  <si>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</si>
  <si>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</si>
  <si>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</si>
  <si>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</si>
  <si>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</si>
  <si>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</si>
  <si>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</si>
  <si>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</si>
  <si>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</si>
  <si>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</si>
  <si>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</si>
  <si>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</si>
  <si>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</si>
  <si>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</si>
  <si>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</si>
  <si>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</si>
  <si>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</si>
  <si>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</si>
  <si>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</si>
  <si>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</si>
  <si>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</si>
  <si>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</si>
  <si>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</si>
  <si>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</si>
  <si>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</si>
  <si>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</si>
  <si>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</si>
  <si>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</si>
  <si>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</si>
  <si>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</si>
  <si>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</si>
  <si>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</si>
  <si>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</si>
  <si>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</si>
  <si>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</si>
  <si>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</si>
  <si>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</si>
  <si>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</si>
  <si>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</si>
  <si>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</si>
  <si>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</si>
  <si>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</si>
  <si>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</si>
  <si>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</si>
  <si>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</si>
  <si>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</si>
  <si>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</si>
  <si>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</si>
  <si>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</si>
  <si>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</si>
  <si>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</si>
  <si>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</si>
  <si>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</si>
  <si>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</si>
  <si>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</si>
  <si>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</si>
  <si>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</si>
  <si>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</si>
  <si>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</si>
  <si>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</si>
  <si>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</si>
  <si>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</si>
  <si>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</si>
  <si>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</si>
  <si>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</si>
  <si>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</si>
  <si>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</si>
  <si>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</si>
  <si>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</si>
  <si>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</si>
  <si>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</si>
  <si>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</si>
  <si>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</si>
  <si>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</si>
  <si>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</si>
  <si>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</si>
  <si>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</si>
  <si>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</si>
  <si>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</si>
  <si>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</si>
  <si>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</si>
  <si>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</si>
  <si>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</si>
  <si>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</si>
  <si>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</si>
  <si>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</si>
  <si>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</si>
  <si>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</si>
  <si>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</si>
  <si>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</si>
  <si>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</si>
  <si>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</si>
  <si>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</si>
  <si>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</si>
  <si>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</si>
  <si>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</si>
  <si>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</si>
  <si>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</si>
  <si>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</si>
  <si>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</si>
  <si>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</si>
  <si>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</si>
  <si>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</si>
  <si>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</si>
  <si>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</si>
  <si>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</si>
  <si>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</si>
  <si>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</si>
  <si>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</si>
  <si>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</si>
  <si>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</si>
  <si>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</si>
  <si>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</si>
  <si>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</si>
  <si>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</si>
  <si>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</si>
  <si>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</si>
  <si>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</si>
  <si>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</si>
  <si>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</si>
  <si>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</si>
  <si>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</si>
  <si>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</si>
  <si>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</si>
  <si>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</si>
  <si>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</si>
  <si>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</si>
  <si>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</si>
  <si>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</si>
  <si>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</si>
  <si>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</si>
  <si>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</si>
  <si>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</si>
  <si>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</si>
  <si>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</si>
  <si>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</si>
  <si>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</si>
  <si>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</si>
  <si>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</si>
  <si>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</si>
  <si>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</si>
  <si>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</si>
  <si>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</si>
  <si>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</si>
  <si>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</si>
  <si>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</si>
  <si>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</si>
  <si>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</si>
  <si>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</si>
  <si>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</si>
  <si>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</si>
  <si>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</si>
  <si>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</si>
  <si>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</si>
  <si>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</si>
  <si>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</si>
  <si>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</si>
  <si>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</si>
  <si>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</si>
  <si>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</si>
  <si>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</si>
  <si>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</si>
  <si>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</si>
  <si>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</si>
  <si>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</si>
  <si>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</si>
  <si>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</si>
  <si>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</si>
  <si>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</si>
  <si>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</si>
  <si>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</si>
  <si>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</si>
  <si>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</si>
  <si>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</si>
  <si>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</si>
  <si>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</si>
  <si>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</si>
  <si>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</si>
  <si>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</si>
  <si>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</si>
  <si>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</si>
  <si>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</si>
  <si>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</si>
  <si>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</si>
  <si>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</si>
  <si>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</si>
  <si>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</si>
  <si>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</si>
  <si>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</si>
  <si>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</si>
  <si>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</si>
  <si>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</si>
  <si>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</si>
  <si>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</si>
  <si>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</si>
  <si>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</si>
  <si>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</si>
  <si>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</si>
  <si>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</si>
  <si>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</si>
  <si>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</si>
  <si>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</si>
  <si>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</si>
  <si>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</si>
  <si>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</si>
  <si>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</si>
  <si>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</si>
  <si>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</si>
  <si>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</si>
  <si>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</si>
  <si>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</si>
  <si>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</si>
  <si>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</si>
  <si>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</si>
  <si>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</si>
  <si>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</si>
  <si>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</si>
  <si>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</si>
  <si>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</si>
  <si>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</si>
  <si>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</si>
  <si>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</si>
  <si>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</si>
  <si>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</si>
  <si>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</si>
  <si>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</si>
  <si>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</si>
  <si>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</si>
  <si>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</si>
  <si>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</si>
  <si>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</si>
  <si>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</si>
  <si>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</si>
  <si>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</si>
  <si>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</si>
  <si>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</si>
  <si>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</si>
  <si>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</si>
  <si>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</si>
  <si>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</si>
  <si>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</si>
  <si>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</si>
  <si>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</si>
  <si>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</si>
  <si>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</si>
  <si>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</si>
  <si>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</si>
  <si>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</si>
  <si>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</si>
  <si>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</si>
  <si>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</si>
  <si>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</si>
  <si>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</si>
  <si>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</si>
  <si>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</si>
  <si>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</si>
  <si>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</si>
  <si>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</si>
  <si>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</si>
  <si>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</si>
  <si>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</si>
  <si>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</si>
  <si>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</si>
  <si>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</si>
  <si>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</si>
  <si>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</si>
  <si>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</si>
  <si>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</si>
  <si>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</si>
  <si>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</si>
  <si>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</si>
  <si>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</si>
  <si>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</si>
  <si>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</si>
  <si>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</si>
  <si>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</si>
  <si>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</si>
  <si>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</si>
  <si>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</si>
  <si>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</si>
  <si>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</si>
  <si>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</si>
  <si>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</si>
  <si>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</si>
  <si>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</si>
  <si>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</si>
  <si>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</si>
  <si>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</si>
  <si>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</si>
  <si>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</si>
  <si>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</si>
  <si>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</si>
  <si>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</si>
  <si>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</si>
  <si>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</si>
  <si>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</si>
  <si>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</si>
  <si>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</si>
  <si>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</si>
  <si>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</si>
  <si>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</si>
  <si>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</si>
  <si>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</si>
  <si>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</si>
  <si>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</si>
  <si>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</si>
  <si>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</si>
  <si>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</si>
  <si>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</si>
  <si>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</si>
  <si>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</si>
  <si>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</si>
  <si>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</si>
  <si>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</si>
  <si>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</si>
  <si>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</si>
  <si>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</si>
  <si>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</si>
  <si>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</si>
  <si>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</si>
  <si>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</si>
  <si>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</si>
  <si>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</si>
  <si>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</si>
  <si>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</si>
  <si>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</si>
  <si>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</si>
  <si>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</si>
  <si>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</si>
  <si>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</si>
  <si>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</si>
  <si>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</si>
  <si>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</si>
  <si>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</si>
  <si>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</si>
  <si>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</si>
  <si>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</si>
  <si>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</si>
  <si>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</si>
  <si>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</si>
  <si>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</si>
  <si>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</si>
  <si>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</si>
  <si>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</si>
  <si>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</si>
  <si>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</si>
  <si>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</si>
  <si>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</si>
  <si>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</si>
  <si>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</si>
  <si>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</si>
  <si>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</si>
  <si>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</si>
  <si>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</si>
  <si>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</si>
  <si>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</si>
  <si>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</si>
  <si>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</si>
  <si>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</si>
  <si>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</si>
  <si>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</si>
  <si>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</si>
  <si>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</si>
  <si>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</si>
  <si>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</si>
  <si>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</si>
  <si>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</si>
  <si>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</si>
  <si>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</si>
  <si>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</si>
  <si>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</si>
  <si>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</si>
  <si>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</si>
  <si>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</si>
  <si>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</si>
  <si>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</si>
  <si>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</si>
  <si>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</si>
  <si>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</si>
  <si>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</si>
  <si>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</si>
  <si>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</si>
  <si>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</si>
  <si>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</si>
  <si>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</si>
  <si>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</si>
  <si>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</si>
  <si>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</si>
  <si>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</si>
  <si>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</si>
  <si>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</si>
  <si>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</si>
  <si>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</si>
  <si>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</si>
  <si>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</si>
  <si>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</si>
  <si>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</si>
  <si>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</si>
  <si>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</si>
  <si>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</si>
  <si>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</si>
  <si>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</si>
  <si>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</si>
  <si>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</si>
  <si>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</si>
  <si>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</si>
  <si>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</si>
  <si>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</si>
  <si>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</si>
  <si>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</si>
  <si>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</si>
  <si>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</si>
  <si>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</si>
  <si>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</si>
  <si>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</si>
  <si>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</si>
  <si>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</si>
  <si>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</si>
  <si>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</si>
  <si>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</si>
  <si>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</si>
  <si>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</si>
  <si>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</si>
  <si>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</si>
  <si>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</si>
  <si>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</si>
  <si>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</si>
  <si>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</si>
  <si>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</si>
  <si>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</si>
  <si>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</si>
  <si>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</si>
  <si>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</si>
  <si>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</si>
  <si>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</si>
  <si>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</si>
  <si>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</si>
  <si>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</si>
  <si>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</si>
  <si>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</si>
  <si>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</si>
  <si>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</si>
  <si>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</si>
  <si>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</si>
  <si>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</si>
  <si>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</si>
  <si>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</si>
  <si>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</si>
  <si>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</si>
  <si>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</si>
  <si>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</si>
  <si>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</si>
  <si>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</si>
  <si>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</si>
  <si>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</si>
  <si>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</si>
  <si>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</si>
  <si>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</si>
  <si>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</si>
  <si>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</si>
  <si>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</si>
  <si>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</si>
  <si>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</si>
  <si>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</si>
  <si>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</si>
  <si>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</si>
  <si>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</si>
  <si>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</si>
  <si>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</si>
  <si>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</si>
  <si>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</si>
  <si>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</si>
  <si>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</si>
  <si>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</si>
  <si>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</si>
  <si>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</si>
  <si>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</si>
  <si>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</si>
  <si>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</si>
  <si>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</si>
  <si>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</si>
  <si>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</si>
  <si>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</si>
  <si>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</si>
  <si>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</si>
  <si>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</si>
  <si>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</si>
  <si>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</si>
  <si>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</si>
  <si>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</si>
  <si>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</si>
  <si>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</si>
  <si>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</si>
  <si>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</si>
  <si>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</si>
  <si>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</si>
  <si>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</si>
  <si>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</si>
  <si>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</si>
  <si>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</si>
  <si>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</si>
  <si>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</si>
  <si>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</si>
  <si>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</si>
  <si>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</si>
  <si>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</si>
  <si>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</si>
  <si>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</si>
  <si>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</si>
  <si>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</si>
  <si>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</si>
  <si>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</si>
  <si>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</si>
  <si>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</si>
  <si>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</si>
  <si>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</si>
  <si>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</si>
  <si>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</si>
  <si>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</si>
  <si>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</si>
  <si>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</si>
  <si>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</si>
  <si>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</si>
  <si>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</si>
  <si>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</si>
  <si>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</si>
  <si>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</si>
  <si>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</si>
  <si>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</si>
  <si>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</si>
  <si>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</si>
  <si>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</si>
  <si>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</si>
  <si>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</si>
  <si>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</si>
  <si>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</si>
  <si>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</si>
  <si>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</si>
  <si>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</si>
  <si>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</si>
  <si>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</si>
  <si>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</si>
  <si>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</si>
  <si>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</si>
  <si>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</si>
  <si>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</si>
  <si>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</si>
  <si>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</si>
  <si>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</si>
  <si>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</si>
  <si>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</si>
  <si>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</si>
  <si>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</si>
  <si>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</si>
  <si>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</si>
  <si>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</si>
  <si>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</si>
  <si>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</si>
  <si>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</si>
  <si>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</si>
  <si>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</si>
  <si>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</si>
  <si>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</si>
  <si>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</si>
  <si>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</si>
  <si>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</si>
  <si>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</si>
  <si>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</si>
  <si>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</si>
  <si>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</si>
  <si>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</si>
  <si>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</si>
  <si>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</si>
  <si>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</si>
  <si>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</si>
  <si>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</si>
  <si>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</si>
  <si>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</si>
  <si>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</si>
  <si>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</si>
  <si>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</si>
  <si>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</si>
  <si>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</si>
  <si>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</si>
  <si>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</si>
  <si>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</si>
  <si>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</si>
  <si>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</si>
  <si>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</si>
  <si>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</si>
  <si>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</si>
  <si>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</si>
  <si>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</si>
  <si>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</si>
  <si>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</si>
  <si>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</si>
  <si>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</si>
  <si>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</si>
  <si>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</si>
  <si>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</si>
  <si>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</si>
  <si>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</si>
  <si>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</si>
  <si>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</si>
  <si>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</si>
  <si>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</si>
  <si>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</si>
  <si>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</si>
  <si>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</si>
  <si>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</si>
  <si>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</si>
  <si>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</si>
  <si>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</si>
  <si>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</si>
  <si>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</si>
  <si>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</si>
  <si>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</si>
  <si>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</si>
  <si>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</si>
  <si>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</si>
  <si>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</si>
  <si>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</si>
  <si>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</si>
  <si>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</si>
  <si>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</si>
  <si>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</si>
  <si>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</si>
  <si>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</si>
  <si>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</si>
  <si>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</si>
  <si>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</si>
  <si>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</si>
  <si>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</si>
  <si>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</si>
  <si>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</si>
  <si>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</si>
  <si>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</si>
  <si>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</si>
  <si>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</si>
  <si>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</si>
  <si>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</si>
  <si>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</si>
  <si>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</si>
  <si>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</si>
  <si>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</si>
  <si>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</si>
  <si>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</si>
  <si>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</si>
  <si>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</si>
  <si>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</si>
  <si>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</si>
  <si>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</si>
  <si>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</si>
  <si>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</si>
  <si>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</si>
  <si>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</si>
  <si>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</si>
  <si>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</si>
  <si>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</si>
  <si>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</si>
  <si>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</si>
  <si>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</si>
  <si>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</si>
  <si>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</si>
  <si>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</si>
  <si>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</si>
  <si>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</si>
  <si>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</si>
  <si>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</si>
  <si>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</si>
  <si>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</si>
  <si>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</si>
  <si>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</si>
  <si>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</si>
  <si>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</si>
  <si>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</si>
  <si>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</si>
  <si>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</si>
  <si>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</si>
  <si>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</si>
  <si>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</si>
  <si>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</si>
  <si>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</si>
  <si>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</si>
  <si>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</si>
  <si>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</si>
  <si>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</si>
  <si>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</si>
  <si>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</si>
  <si>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</si>
  <si>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</si>
  <si>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</si>
  <si>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</si>
  <si>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</si>
  <si>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</si>
  <si>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</si>
  <si>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</si>
  <si>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</si>
  <si>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</si>
  <si>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</si>
  <si>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</si>
  <si>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</si>
  <si>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</si>
  <si>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</si>
  <si>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</si>
  <si>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</si>
  <si>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</si>
  <si>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</si>
  <si>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</si>
  <si>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</si>
  <si>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</si>
  <si>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</si>
  <si>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</si>
  <si>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</si>
  <si>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</si>
  <si>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</si>
  <si>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</si>
  <si>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</si>
  <si>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</si>
  <si>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</si>
  <si>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</si>
  <si>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</si>
  <si>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</si>
  <si>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</si>
  <si>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</si>
  <si>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</si>
  <si>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</si>
  <si>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</si>
  <si>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</si>
  <si>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</si>
  <si>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</si>
  <si>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</si>
  <si>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</si>
  <si>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</si>
  <si>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</si>
  <si>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</si>
  <si>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</si>
  <si>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</si>
  <si>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</si>
  <si>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</si>
  <si>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</si>
  <si>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</si>
  <si>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</si>
  <si>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</si>
  <si>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</si>
  <si>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</si>
  <si>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</si>
  <si>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</si>
  <si>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</si>
  <si>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</si>
  <si>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</si>
  <si>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</si>
  <si>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</si>
  <si>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</si>
  <si>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</si>
  <si>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</si>
  <si>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</si>
  <si>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</si>
  <si>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</si>
  <si>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</si>
  <si>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</si>
  <si>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</si>
  <si>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</si>
  <si>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</si>
  <si>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</si>
  <si>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</si>
  <si>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</si>
  <si>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</si>
  <si>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</si>
  <si>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</si>
  <si>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</si>
  <si>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</si>
  <si>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</si>
  <si>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</si>
  <si>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</si>
  <si>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</si>
  <si>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</si>
  <si>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</si>
  <si>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</si>
  <si>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</si>
  <si>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</si>
  <si>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</si>
  <si>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</si>
  <si>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</si>
  <si>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</si>
  <si>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</si>
  <si>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</si>
  <si>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</si>
  <si>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</si>
  <si>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</si>
  <si>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</si>
  <si>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</si>
  <si>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</si>
  <si>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</si>
  <si>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</si>
  <si>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</si>
  <si>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</si>
  <si>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</si>
  <si>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</si>
  <si>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</si>
  <si>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</si>
  <si>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</si>
  <si>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</si>
  <si>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</si>
  <si>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</si>
  <si>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</si>
  <si>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</si>
  <si>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</si>
  <si>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</si>
  <si>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</si>
  <si>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</si>
  <si>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</si>
  <si>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</si>
  <si>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</si>
  <si>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</si>
  <si>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</si>
  <si>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</si>
  <si>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</si>
  <si>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</si>
  <si>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</si>
  <si>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</si>
  <si>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</si>
  <si>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</si>
  <si>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</si>
  <si>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</si>
  <si>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</si>
  <si>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</si>
  <si>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</si>
  <si>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</si>
  <si>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</si>
  <si>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</si>
  <si>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</si>
  <si>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</si>
  <si>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</si>
  <si>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</si>
  <si>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</si>
  <si>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</si>
  <si>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</si>
  <si>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</si>
  <si>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</si>
  <si>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</si>
  <si>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</si>
  <si>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</si>
  <si>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</si>
  <si>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</si>
  <si>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</si>
  <si>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</si>
  <si>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</si>
  <si>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</si>
  <si>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</si>
  <si>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</si>
  <si>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</si>
  <si>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</si>
  <si>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</si>
  <si>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</si>
  <si>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</si>
  <si>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</si>
  <si>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</si>
  <si>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</si>
  <si>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</si>
  <si>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</si>
  <si>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</si>
  <si>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</si>
  <si>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</si>
  <si>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</si>
  <si>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</si>
  <si>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</si>
  <si>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</si>
  <si>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</si>
  <si>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</si>
  <si>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</si>
  <si>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</si>
  <si>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</si>
  <si>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</si>
  <si>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</si>
  <si>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</si>
  <si>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</si>
  <si>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</si>
  <si>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</si>
  <si>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</si>
  <si>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</si>
  <si>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</si>
  <si>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</si>
  <si>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</si>
  <si>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</si>
  <si>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</si>
  <si>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</si>
  <si>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</si>
  <si>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</si>
  <si>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</si>
  <si>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</si>
  <si>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</si>
  <si>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</si>
  <si>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</si>
  <si>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</si>
  <si>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</si>
  <si>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</si>
  <si>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</si>
  <si>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</si>
  <si>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</si>
  <si>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</si>
  <si>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</si>
  <si>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</si>
  <si>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</si>
  <si>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</si>
  <si>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</si>
  <si>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</si>
  <si>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</si>
  <si>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</si>
  <si>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</si>
  <si>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</si>
  <si>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</si>
  <si>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</si>
  <si>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</si>
  <si>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</si>
  <si>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</si>
  <si>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</si>
  <si>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</si>
  <si>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</si>
  <si>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</si>
  <si>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</si>
  <si>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</si>
  <si>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</si>
  <si>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</si>
  <si>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</si>
  <si>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</si>
  <si>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</si>
  <si>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</si>
  <si>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</si>
  <si>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</si>
  <si>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</si>
  <si>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</si>
  <si>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</si>
  <si>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</si>
  <si>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</si>
  <si>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</si>
  <si>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</si>
  <si>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</si>
  <si>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</si>
  <si>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</si>
  <si>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</si>
  <si>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</si>
  <si>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</si>
  <si>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</si>
  <si>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</si>
  <si>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</si>
  <si>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</si>
  <si>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</si>
  <si>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</si>
  <si>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</si>
  <si>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</si>
  <si>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</si>
  <si>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</si>
  <si>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</si>
  <si>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</si>
  <si>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</si>
  <si>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</si>
  <si>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</si>
  <si>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</si>
  <si>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</si>
  <si>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</si>
  <si>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</si>
  <si>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</si>
  <si>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</si>
  <si>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</si>
  <si>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</si>
  <si>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</si>
  <si>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</si>
  <si>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</si>
  <si>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</si>
  <si>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</si>
  <si>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</si>
  <si>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</si>
  <si>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</si>
  <si>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</si>
  <si>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</si>
  <si>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</si>
  <si>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</si>
  <si>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</si>
  <si>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</si>
  <si>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</si>
  <si>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</si>
  <si>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</si>
  <si>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</si>
  <si>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</si>
  <si>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</si>
  <si>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</si>
  <si>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</si>
  <si>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</si>
  <si>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</si>
  <si>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</si>
  <si>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</si>
  <si>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</si>
  <si>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</si>
  <si>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</si>
  <si>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</si>
  <si>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</si>
  <si>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</si>
  <si>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</si>
  <si>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</si>
  <si>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</si>
  <si>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</si>
  <si>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</si>
  <si>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</si>
  <si>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</si>
  <si>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</si>
  <si>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</si>
  <si>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</si>
  <si>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</si>
  <si>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</si>
  <si>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</si>
  <si>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</si>
  <si>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</si>
  <si>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</si>
  <si>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</si>
  <si>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</si>
  <si>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</si>
  <si>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</si>
  <si>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</si>
  <si>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</si>
  <si>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</si>
  <si>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</si>
  <si>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</si>
  <si>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</si>
  <si>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</si>
  <si>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</si>
  <si>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</si>
  <si>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</si>
  <si>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</si>
  <si>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</si>
  <si>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</si>
  <si>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</si>
  <si>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</si>
  <si>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</si>
  <si>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</si>
  <si>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</si>
  <si>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</si>
  <si>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</si>
  <si>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</si>
  <si>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</si>
  <si>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</si>
  <si>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</si>
  <si>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</si>
  <si>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</si>
  <si>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</si>
  <si>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</si>
  <si>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</si>
  <si>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</si>
  <si>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</si>
  <si>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</si>
  <si>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</si>
  <si>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</si>
  <si>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</si>
  <si>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</si>
  <si>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</si>
  <si>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</si>
  <si>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</si>
  <si>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</si>
  <si>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</si>
  <si>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</si>
  <si>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</si>
  <si>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</si>
  <si>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</si>
  <si>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</si>
  <si>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</si>
  <si>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</si>
  <si>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</si>
  <si>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</si>
  <si>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</si>
  <si>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</si>
  <si>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</si>
  <si>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</si>
  <si>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</si>
  <si>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</si>
  <si>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</si>
  <si>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</si>
  <si>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</si>
  <si>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</si>
  <si>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</si>
  <si>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</si>
  <si>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</si>
  <si>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</si>
  <si>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</si>
  <si>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</si>
  <si>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</si>
  <si>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</si>
  <si>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</si>
  <si>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</si>
  <si>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</si>
  <si>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</si>
  <si>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</si>
  <si>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</si>
  <si>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</si>
  <si>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</si>
  <si>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</si>
  <si>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</si>
  <si>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</si>
  <si>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</si>
  <si>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</si>
  <si>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</si>
  <si>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</si>
  <si>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</si>
  <si>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</si>
  <si>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</si>
  <si>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</si>
  <si>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</si>
  <si>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</si>
  <si>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</si>
  <si>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</si>
  <si>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</si>
  <si>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</si>
  <si>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</si>
  <si>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</si>
  <si>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</si>
  <si>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</si>
  <si>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</si>
  <si>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</si>
  <si>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</si>
  <si>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</si>
  <si>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</si>
  <si>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</si>
  <si>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</si>
  <si>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</si>
  <si>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</si>
  <si>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</si>
  <si>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</si>
  <si>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</si>
  <si>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</si>
  <si>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</si>
  <si>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</si>
  <si>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</si>
  <si>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</si>
  <si>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</si>
  <si>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</si>
  <si>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</si>
  <si>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</si>
  <si>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</si>
  <si>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</si>
  <si>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</si>
  <si>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</si>
  <si>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</si>
  <si>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</si>
  <si>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</si>
  <si>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</si>
  <si>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</si>
  <si>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</si>
  <si>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</si>
  <si>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</si>
  <si>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</si>
  <si>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</si>
  <si>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</si>
  <si>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</si>
  <si>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</si>
  <si>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</si>
  <si>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</si>
  <si>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</si>
  <si>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</si>
  <si>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</si>
  <si>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</si>
  <si>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</si>
  <si>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</si>
  <si>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</si>
  <si>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</si>
  <si>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</si>
  <si>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</si>
  <si>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</si>
  <si>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</si>
  <si>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</si>
  <si>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</si>
  <si>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</si>
  <si>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</si>
  <si>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</si>
  <si>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</si>
  <si>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</si>
  <si>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</si>
  <si>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</si>
  <si>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</si>
  <si>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</si>
  <si>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</si>
  <si>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</si>
  <si>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</si>
  <si>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</si>
  <si>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</si>
  <si>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</si>
  <si>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</si>
  <si>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</si>
  <si>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</si>
  <si>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</si>
  <si>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</si>
  <si>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</si>
  <si>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</si>
  <si>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</si>
  <si>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</si>
  <si>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</si>
  <si>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</si>
  <si>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</si>
  <si>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</si>
  <si>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</si>
  <si>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</si>
  <si>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</si>
  <si>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</si>
  <si>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</si>
  <si>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</si>
  <si>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</si>
  <si>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</si>
  <si>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</si>
  <si>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</si>
  <si>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</si>
  <si>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</si>
  <si>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</si>
  <si>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</si>
  <si>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</si>
  <si>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</si>
  <si>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</si>
  <si>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</si>
  <si>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</si>
  <si>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</si>
  <si>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</si>
  <si>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</si>
  <si>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</si>
  <si>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</si>
  <si>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</si>
  <si>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</si>
  <si>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</si>
  <si>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</si>
  <si>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</si>
  <si>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</si>
  <si>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</si>
  <si>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</si>
  <si>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</si>
  <si>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</si>
  <si>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</si>
  <si>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</si>
  <si>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</si>
  <si>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</si>
  <si>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</si>
  <si>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</si>
  <si>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</si>
  <si>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</si>
  <si>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</si>
  <si>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</si>
  <si>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</si>
  <si>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</si>
  <si>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</si>
  <si>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</si>
  <si>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</si>
  <si>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</si>
  <si>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</si>
  <si>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</si>
  <si>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</si>
  <si>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</si>
  <si>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</si>
  <si>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</si>
  <si>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</si>
  <si>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</si>
  <si>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</si>
  <si>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</si>
  <si>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</si>
  <si>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</si>
  <si>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</si>
  <si>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</si>
  <si>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</si>
  <si>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</si>
  <si>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</si>
  <si>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</si>
  <si>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</si>
  <si>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</si>
  <si>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</si>
  <si>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</si>
  <si>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</si>
  <si>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</si>
  <si>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</si>
  <si>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</si>
  <si>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</si>
  <si>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</si>
  <si>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</si>
  <si>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</si>
  <si>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</si>
  <si>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</si>
  <si>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</si>
  <si>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</si>
  <si>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</si>
  <si>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</si>
  <si>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</si>
  <si>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</si>
  <si>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</si>
  <si>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</si>
  <si>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</si>
  <si>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</si>
  <si>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</si>
  <si>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</si>
  <si>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</si>
  <si>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</si>
  <si>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</si>
  <si>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</si>
  <si>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</si>
  <si>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</si>
  <si>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</si>
  <si>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</si>
  <si>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</si>
  <si>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</si>
  <si>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</si>
  <si>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</si>
  <si>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</si>
  <si>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</si>
  <si>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</si>
  <si>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</si>
  <si>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</si>
  <si>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</si>
  <si>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</si>
  <si>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</si>
  <si>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</si>
  <si>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</si>
  <si>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</si>
  <si>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</si>
  <si>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</si>
  <si>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</si>
  <si>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</si>
  <si>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</si>
  <si>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</si>
  <si>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</si>
  <si>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</si>
  <si>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</si>
  <si>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</si>
  <si>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</si>
  <si>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</si>
  <si>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</si>
  <si>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</si>
  <si>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</si>
  <si>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</si>
  <si>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</si>
  <si>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</si>
  <si>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</si>
  <si>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</si>
  <si>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</si>
  <si>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</si>
  <si>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</si>
  <si>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</si>
  <si>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</si>
  <si>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</si>
  <si>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</si>
  <si>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</si>
  <si>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</si>
  <si>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</si>
  <si>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</si>
  <si>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</si>
  <si>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</si>
  <si>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</si>
  <si>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</si>
  <si>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</si>
  <si>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</si>
  <si>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</si>
  <si>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</si>
  <si>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</si>
  <si>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</si>
  <si>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</si>
  <si>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</si>
  <si>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</si>
  <si>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</si>
  <si>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</si>
  <si>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</si>
  <si>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</si>
  <si>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</si>
  <si>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</si>
  <si>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</si>
  <si>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</si>
  <si>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</si>
  <si>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</si>
  <si>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</si>
  <si>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</si>
  <si>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</si>
  <si>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</si>
  <si>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</si>
  <si>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</si>
  <si>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</si>
  <si>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</si>
  <si>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</si>
  <si>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</si>
  <si>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</si>
  <si>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</si>
  <si>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</si>
  <si>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</si>
  <si>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</si>
  <si>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</si>
  <si>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</si>
  <si>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</si>
  <si>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</si>
  <si>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</si>
  <si>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</si>
  <si>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</si>
  <si>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</si>
  <si>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</si>
  <si>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</si>
  <si>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</si>
  <si>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</si>
  <si>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</si>
  <si>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</si>
  <si>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</si>
  <si>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</si>
  <si>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</si>
  <si>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</si>
  <si>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</si>
  <si>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</si>
  <si>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</si>
  <si>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</si>
  <si>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</si>
  <si>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</si>
  <si>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</si>
  <si>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</si>
  <si>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</si>
  <si>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</si>
  <si>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</si>
  <si>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</si>
  <si>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</si>
  <si>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</si>
  <si>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</si>
  <si>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</si>
  <si>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</si>
  <si>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</si>
  <si>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</si>
  <si>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</si>
  <si>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</si>
  <si>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</si>
  <si>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</si>
  <si>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</si>
  <si>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</si>
  <si>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</si>
  <si>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</si>
  <si>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</si>
  <si>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</si>
  <si>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</si>
  <si>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</si>
  <si>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</si>
  <si>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</si>
  <si>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</si>
  <si>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</si>
  <si>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</si>
  <si>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</si>
  <si>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</si>
  <si>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</si>
  <si>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</si>
  <si>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</si>
  <si>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</si>
  <si>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</si>
  <si>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</si>
  <si>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</si>
  <si>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</si>
  <si>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</si>
  <si>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</si>
  <si>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</si>
  <si>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</si>
  <si>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</si>
  <si>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</si>
  <si>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</si>
  <si>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</si>
  <si>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</si>
  <si>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</si>
  <si>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</si>
  <si>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</si>
  <si>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</si>
  <si>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</si>
  <si>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</si>
  <si>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</si>
  <si>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</si>
  <si>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</si>
  <si>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</si>
  <si>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</si>
  <si>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</si>
  <si>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</si>
  <si>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</si>
  <si>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</si>
  <si>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</si>
  <si>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</si>
  <si>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</si>
  <si>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</si>
  <si>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</si>
  <si>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</si>
  <si>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</si>
  <si>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</si>
  <si>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</si>
  <si>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</si>
  <si>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</si>
  <si>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</si>
  <si>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</si>
  <si>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</si>
  <si>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</si>
  <si>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</si>
  <si>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</si>
  <si>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</si>
  <si>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</si>
  <si>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</si>
  <si>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</si>
  <si>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</si>
  <si>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</si>
  <si>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</si>
  <si>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</si>
  <si>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</si>
  <si>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</si>
  <si>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</si>
  <si>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</si>
  <si>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</si>
  <si>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</si>
  <si>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</si>
  <si>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</si>
  <si>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</si>
  <si>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</si>
  <si>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</si>
  <si>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</si>
  <si>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</si>
  <si>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</si>
  <si>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</si>
  <si>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</si>
  <si>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</si>
  <si>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</si>
  <si>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</si>
  <si>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</si>
  <si>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</si>
  <si>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</si>
  <si>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</si>
  <si>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</si>
  <si>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</si>
  <si>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</si>
  <si>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</si>
  <si>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</si>
  <si>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</si>
  <si>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</si>
  <si>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</si>
  <si>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</si>
  <si>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</si>
  <si>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</si>
  <si>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</si>
  <si>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</si>
  <si>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</si>
  <si>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</si>
  <si>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</si>
  <si>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</si>
  <si>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</si>
  <si>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</si>
  <si>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</si>
  <si>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</si>
  <si>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</si>
  <si>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</si>
  <si>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</si>
  <si>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</si>
  <si>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</si>
  <si>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</si>
  <si>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</si>
  <si>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</si>
  <si>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</si>
  <si>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</si>
  <si>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</si>
  <si>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</si>
  <si>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</si>
  <si>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</si>
  <si>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</si>
  <si>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</si>
  <si>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</si>
  <si>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</si>
  <si>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</si>
  <si>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</si>
  <si>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</si>
  <si>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</si>
  <si>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</si>
  <si>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</si>
  <si>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</si>
  <si>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</si>
  <si>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</si>
  <si>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</si>
  <si>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</si>
  <si>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</si>
  <si>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</si>
  <si>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</si>
  <si>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</si>
  <si>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</si>
  <si>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</si>
  <si>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</si>
  <si>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</si>
  <si>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</si>
  <si>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</si>
  <si>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</si>
  <si>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</si>
  <si>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</si>
  <si>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</si>
  <si>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</si>
  <si>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</si>
  <si>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</si>
  <si>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</si>
  <si>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</si>
  <si>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</si>
  <si>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</si>
  <si>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</si>
  <si>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</si>
  <si>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</si>
  <si>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</si>
  <si>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</si>
  <si>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</si>
  <si>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</si>
  <si>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</si>
  <si>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</si>
  <si>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</si>
  <si>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</si>
  <si>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</si>
  <si>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</si>
  <si>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</si>
  <si>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</si>
  <si>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</si>
  <si>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</si>
  <si>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</si>
  <si>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</si>
  <si>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</si>
  <si>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</si>
  <si>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</si>
  <si>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</si>
  <si>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</si>
  <si>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</si>
  <si>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</si>
  <si>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</si>
  <si>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</si>
  <si>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</si>
  <si>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</si>
  <si>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</si>
  <si>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</si>
  <si>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</si>
  <si>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</si>
  <si>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</si>
  <si>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</si>
  <si>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</si>
  <si>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</si>
  <si>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</si>
  <si>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</si>
  <si>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</si>
  <si>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</si>
  <si>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</si>
  <si>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</si>
  <si>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</si>
  <si>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</si>
  <si>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</si>
  <si>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</si>
  <si>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</si>
  <si>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</si>
  <si>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</si>
  <si>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</si>
  <si>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</si>
  <si>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</si>
  <si>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</si>
  <si>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</si>
  <si>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</si>
  <si>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</si>
  <si>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</si>
  <si>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</si>
  <si>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</si>
  <si>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</si>
  <si>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</si>
  <si>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</si>
  <si>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</si>
  <si>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</si>
  <si>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</si>
  <si>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</si>
  <si>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</si>
  <si>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</si>
  <si>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</si>
  <si>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</si>
  <si>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</si>
  <si>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</si>
  <si>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</si>
  <si>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</si>
  <si>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</si>
  <si>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</si>
  <si>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</si>
  <si>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</si>
  <si>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</si>
  <si>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</si>
  <si>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</si>
  <si>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</si>
  <si>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</si>
  <si>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</si>
  <si>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</si>
  <si>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</si>
  <si>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</si>
  <si>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</si>
  <si>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</si>
  <si>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</si>
  <si>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</si>
  <si>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</si>
  <si>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</si>
  <si>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</si>
  <si>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</si>
  <si>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</si>
  <si>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</si>
  <si>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</si>
  <si>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</si>
  <si>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</si>
  <si>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</si>
  <si>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</si>
  <si>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</si>
  <si>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</si>
  <si>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</si>
  <si>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</si>
  <si>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</si>
  <si>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</si>
  <si>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</si>
  <si>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</si>
  <si>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</si>
  <si>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</si>
  <si>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</si>
  <si>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</si>
  <si>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</si>
  <si>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</si>
  <si>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</si>
  <si>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</si>
  <si>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</si>
  <si>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</si>
  <si>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</si>
  <si>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</si>
  <si>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</si>
  <si>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</si>
  <si>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</si>
  <si>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</si>
  <si>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</si>
  <si>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</si>
  <si>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</si>
  <si>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</si>
  <si>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</si>
  <si>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</si>
  <si>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</si>
  <si>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</si>
  <si>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</si>
  <si>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</si>
  <si>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</si>
  <si>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</si>
  <si>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</si>
  <si>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</si>
  <si>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</si>
  <si>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</si>
  <si>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</si>
  <si>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</si>
  <si>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</si>
  <si>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</si>
  <si>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</si>
  <si>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</si>
  <si>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</si>
  <si>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</si>
  <si>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</si>
  <si>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</si>
  <si>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</si>
  <si>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</si>
  <si>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</si>
  <si>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</si>
  <si>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</si>
  <si>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</si>
  <si>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</si>
  <si>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</si>
  <si>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</si>
  <si>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</si>
  <si>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</si>
  <si>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</si>
  <si>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</si>
  <si>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</si>
  <si>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</si>
  <si>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</si>
  <si>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</si>
  <si>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</si>
  <si>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</si>
  <si>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</si>
  <si>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</si>
  <si>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</si>
  <si>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</si>
  <si>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</si>
  <si>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</si>
  <si>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</si>
  <si>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</si>
  <si>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</si>
  <si>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</si>
  <si>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</si>
  <si>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</si>
  <si>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</si>
  <si>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</si>
  <si>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</si>
  <si>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</si>
  <si>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</si>
  <si>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</si>
  <si>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</si>
  <si>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</si>
  <si>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</si>
  <si>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</si>
  <si>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</si>
  <si>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</si>
  <si>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</si>
  <si>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</si>
  <si>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</si>
  <si>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</si>
  <si>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</si>
  <si>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</si>
  <si>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</si>
  <si>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</si>
  <si>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</si>
  <si>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</si>
  <si>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</si>
  <si>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</si>
  <si>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</si>
  <si>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</si>
  <si>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</si>
  <si>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</si>
  <si>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</si>
  <si>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</si>
  <si>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</si>
  <si>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</si>
  <si>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</si>
  <si>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</si>
  <si>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</si>
  <si>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</si>
  <si>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</si>
  <si>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</si>
  <si>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</si>
  <si>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</si>
  <si>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</si>
  <si>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</si>
  <si>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</si>
  <si>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</si>
  <si>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</si>
  <si>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</si>
  <si>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</si>
  <si>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</si>
  <si>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</si>
  <si>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</si>
  <si>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</si>
  <si>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</si>
  <si>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</si>
  <si>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</si>
  <si>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</si>
  <si>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</si>
  <si>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</si>
  <si>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</si>
  <si>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</si>
  <si>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</si>
  <si>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</si>
  <si>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</si>
  <si>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</si>
  <si>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</si>
  <si>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</si>
  <si>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</si>
  <si>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</si>
  <si>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</si>
  <si>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</si>
  <si>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</si>
  <si>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</si>
  <si>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</si>
  <si>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</si>
  <si>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</si>
  <si>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</si>
  <si>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</si>
  <si>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</si>
  <si>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</si>
  <si>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</si>
  <si>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</si>
  <si>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</si>
  <si>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</si>
  <si>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</si>
  <si>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</si>
  <si>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</si>
  <si>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</si>
  <si>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</si>
  <si>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</si>
  <si>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</si>
  <si>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</si>
  <si>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</si>
  <si>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</si>
  <si>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</si>
  <si>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</si>
  <si>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</si>
  <si>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</si>
  <si>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</si>
  <si>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</si>
  <si>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</si>
  <si>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</si>
  <si>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</si>
  <si>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</si>
  <si>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</si>
  <si>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</si>
  <si>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</si>
  <si>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</si>
  <si>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</si>
  <si>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</si>
  <si>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</si>
  <si>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</si>
  <si>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</si>
  <si>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</si>
  <si>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</si>
  <si>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</si>
  <si>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</si>
  <si>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</si>
  <si>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</si>
  <si>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</si>
  <si>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</si>
  <si>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</si>
  <si>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</si>
  <si>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</si>
  <si>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</si>
  <si>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</si>
  <si>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</si>
  <si>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</si>
  <si>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</si>
  <si>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</si>
  <si>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</si>
  <si>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</si>
  <si>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</si>
  <si>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</si>
  <si>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</si>
  <si>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</si>
  <si>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</si>
  <si>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</si>
  <si>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</si>
  <si>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</si>
  <si>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</si>
  <si>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</si>
  <si>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</si>
  <si>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</si>
  <si>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</si>
  <si>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</si>
  <si>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</si>
  <si>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</si>
  <si>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</si>
  <si>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</si>
  <si>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</si>
  <si>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</si>
  <si>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</si>
  <si>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</si>
  <si>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</si>
  <si>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</si>
  <si>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</si>
  <si>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</si>
  <si>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</si>
  <si>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</si>
  <si>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</si>
  <si>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</si>
  <si>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</si>
  <si>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</si>
  <si>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</si>
  <si>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</si>
  <si>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</si>
  <si>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</si>
  <si>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</si>
  <si>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</si>
  <si>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</si>
  <si>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</si>
  <si>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</si>
  <si>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</si>
  <si>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</si>
  <si>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</si>
  <si>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</si>
  <si>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</si>
  <si>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</si>
  <si>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</si>
  <si>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</si>
  <si>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</si>
  <si>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</si>
  <si>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</si>
  <si>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</si>
  <si>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</si>
  <si>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</si>
  <si>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</si>
  <si>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</si>
  <si>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</si>
  <si>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</si>
  <si>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</si>
  <si>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</si>
  <si>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</si>
  <si>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</si>
  <si>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</si>
  <si>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</si>
  <si>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</si>
  <si>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</si>
  <si>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</si>
  <si>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</si>
  <si>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</si>
  <si>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</si>
  <si>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</si>
  <si>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</si>
  <si>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</si>
  <si>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</si>
  <si>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</si>
  <si>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</si>
  <si>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</si>
  <si>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</si>
  <si>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</si>
  <si>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</si>
  <si>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</si>
  <si>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</si>
  <si>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</si>
  <si>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</si>
  <si>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</si>
  <si>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</si>
  <si>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</si>
  <si>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</si>
  <si>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</si>
  <si>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</si>
  <si>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</si>
  <si>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</si>
  <si>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</si>
  <si>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</si>
  <si>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</si>
  <si>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</si>
  <si>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</si>
  <si>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</si>
  <si>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</si>
  <si>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</si>
  <si>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</si>
  <si>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</si>
  <si>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</si>
  <si>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</si>
  <si>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</si>
  <si>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</si>
  <si>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</si>
  <si>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</si>
  <si>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</si>
  <si>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</si>
  <si>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</si>
  <si>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</si>
  <si>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</si>
  <si>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</si>
  <si>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</si>
  <si>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</si>
  <si>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</si>
  <si>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</si>
  <si>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</si>
  <si>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</si>
  <si>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</si>
  <si>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</si>
  <si>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</si>
  <si>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</si>
  <si>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</si>
  <si>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</si>
  <si>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</si>
  <si>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</si>
  <si>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</si>
  <si>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</si>
  <si>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</si>
  <si>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</si>
  <si>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</si>
  <si>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</si>
  <si>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</si>
  <si>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</si>
  <si>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</si>
  <si>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</si>
  <si>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</si>
  <si>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</si>
  <si>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</si>
  <si>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</si>
  <si>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</si>
  <si>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</si>
  <si>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</si>
  <si>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</si>
  <si>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</si>
  <si>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</si>
  <si>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</si>
  <si>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</si>
  <si>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</si>
  <si>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</si>
  <si>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</si>
  <si>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</si>
  <si>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</si>
  <si>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</si>
  <si>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</si>
  <si>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</si>
  <si>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</si>
  <si>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</si>
  <si>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</si>
  <si>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</si>
  <si>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</si>
  <si>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</si>
  <si>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</si>
  <si>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</si>
  <si>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</si>
  <si>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</si>
  <si>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</si>
  <si>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</si>
  <si>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</si>
  <si>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</si>
  <si>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</si>
  <si>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</si>
  <si>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</si>
  <si>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</si>
  <si>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</si>
  <si>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</si>
  <si>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</si>
  <si>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</si>
  <si>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</si>
  <si>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</si>
  <si>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</si>
  <si>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</si>
  <si>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</si>
  <si>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</si>
  <si>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</si>
  <si>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</si>
  <si>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</si>
  <si>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</si>
  <si>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</si>
  <si>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</si>
  <si>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</si>
  <si>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</si>
  <si>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</si>
  <si>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</si>
  <si>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</si>
  <si>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</si>
  <si>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</si>
  <si>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</si>
  <si>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</si>
  <si>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</si>
  <si>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</si>
  <si>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</si>
  <si>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</si>
  <si>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</si>
  <si>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</si>
  <si>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</si>
  <si>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</si>
  <si>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</si>
  <si>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</si>
  <si>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</si>
  <si>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</si>
  <si>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</si>
  <si>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</si>
  <si>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</si>
  <si>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</si>
  <si>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</si>
  <si>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</si>
  <si>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</si>
  <si>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</si>
  <si>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</si>
  <si>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</si>
  <si>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</si>
  <si>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</si>
  <si>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</si>
  <si>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</si>
  <si>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</si>
  <si>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</si>
  <si>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</si>
  <si>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</si>
  <si>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</si>
  <si>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</si>
  <si>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</si>
  <si>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</si>
  <si>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</si>
  <si>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</si>
  <si>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</si>
  <si>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</si>
  <si>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</si>
  <si>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</si>
  <si>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</si>
  <si>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</si>
  <si>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</si>
  <si>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</si>
  <si>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</si>
  <si>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</si>
  <si>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</si>
  <si>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</si>
  <si>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</si>
  <si>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</si>
  <si>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</si>
  <si>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</si>
  <si>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</si>
  <si>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</si>
  <si>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</si>
  <si>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</si>
  <si>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</si>
  <si>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</si>
  <si>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</si>
  <si>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</si>
  <si>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</si>
  <si>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</si>
  <si>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</si>
  <si>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</si>
  <si>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</si>
  <si>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</si>
  <si>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</si>
  <si>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</si>
  <si>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</si>
  <si>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</si>
  <si>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</si>
  <si>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</si>
  <si>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</si>
  <si>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</si>
  <si>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</si>
  <si>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</si>
  <si>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</si>
  <si>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</si>
  <si>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</si>
  <si>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</si>
  <si>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</si>
  <si>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</si>
  <si>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</si>
  <si>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</si>
  <si>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</si>
  <si>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</si>
  <si>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</si>
  <si>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</si>
  <si>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</si>
  <si>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</si>
  <si>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</si>
  <si>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</si>
  <si>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</si>
  <si>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</si>
  <si>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</si>
  <si>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</si>
  <si>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</si>
  <si>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</si>
  <si>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</si>
  <si>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</si>
  <si>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</si>
  <si>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</si>
  <si>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</si>
  <si>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</si>
  <si>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</si>
  <si>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</si>
  <si>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</si>
  <si>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</si>
  <si>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</si>
  <si>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</si>
  <si>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</si>
  <si>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</si>
  <si>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</si>
  <si>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</si>
  <si>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</si>
  <si>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</si>
  <si>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</si>
  <si>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</si>
  <si>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</si>
  <si>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</si>
  <si>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</si>
  <si>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</si>
  <si>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</si>
  <si>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</si>
  <si>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</si>
  <si>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</si>
  <si>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</si>
  <si>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</si>
  <si>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</si>
  <si>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</si>
  <si>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</si>
  <si>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</si>
  <si>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</si>
  <si>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</si>
  <si>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</si>
  <si>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</si>
  <si>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</si>
  <si>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</si>
  <si>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</si>
  <si>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</si>
  <si>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</si>
  <si>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</si>
  <si>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</si>
  <si>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</si>
  <si>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</si>
  <si>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</si>
  <si>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</si>
  <si>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</si>
  <si>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</si>
  <si>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</si>
  <si>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</si>
  <si>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</si>
  <si>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</si>
  <si>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</si>
  <si>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</si>
  <si>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</si>
  <si>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</si>
  <si>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</si>
  <si>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</si>
  <si>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</si>
  <si>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</si>
  <si>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</si>
  <si>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</si>
  <si>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</si>
  <si>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</si>
  <si>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</si>
  <si>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</si>
  <si>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</si>
  <si>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</si>
  <si>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</si>
  <si>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</si>
  <si>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</si>
  <si>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</si>
  <si>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</si>
  <si>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</si>
  <si>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</si>
  <si>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</si>
  <si>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</si>
  <si>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</si>
  <si>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</si>
  <si>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</si>
  <si>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</si>
  <si>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</si>
  <si>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</si>
  <si>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</si>
  <si>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</si>
  <si>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</si>
  <si>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</si>
  <si>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</si>
  <si>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</si>
  <si>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</si>
  <si>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</si>
  <si>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</si>
  <si>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</si>
  <si>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</si>
  <si>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</si>
  <si>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</si>
  <si>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</si>
  <si>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</si>
  <si>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</si>
  <si>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</si>
  <si>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</si>
  <si>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</si>
  <si>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</si>
  <si>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</si>
  <si>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</si>
  <si>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</si>
  <si>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</si>
  <si>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</si>
  <si>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</si>
  <si>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</si>
  <si>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</si>
  <si>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</si>
  <si>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</si>
  <si>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</si>
  <si>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</si>
  <si>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</si>
  <si>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</si>
  <si>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</si>
  <si>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</si>
  <si>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</si>
  <si>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</si>
  <si>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</si>
  <si>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</si>
  <si>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</si>
  <si>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</si>
  <si>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</si>
  <si>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</si>
  <si>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</si>
  <si>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</si>
  <si>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</si>
  <si>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</si>
  <si>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</si>
  <si>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</si>
  <si>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</si>
  <si>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</si>
  <si>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</si>
  <si>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</si>
  <si>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</si>
  <si>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</si>
  <si>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</si>
  <si>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</si>
  <si>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</si>
  <si>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</si>
  <si>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</si>
  <si>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</si>
  <si>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</si>
  <si>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</si>
  <si>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</si>
  <si>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</si>
  <si>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</si>
  <si>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</si>
  <si>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</si>
  <si>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</si>
  <si>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</si>
  <si>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</si>
  <si>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</si>
  <si>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</si>
  <si>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</si>
  <si>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</si>
  <si>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</si>
  <si>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</si>
  <si>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</si>
  <si>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</si>
  <si>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</si>
  <si>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</si>
  <si>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</si>
  <si>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</si>
  <si>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</si>
  <si>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</si>
  <si>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</si>
  <si>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</si>
  <si>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</si>
  <si>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</si>
  <si>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</si>
  <si>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</si>
  <si>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</si>
  <si>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</si>
  <si>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</si>
  <si>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</si>
  <si>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</si>
  <si>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</si>
  <si>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</si>
  <si>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</si>
  <si>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</si>
  <si>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</si>
  <si>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</si>
  <si>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</si>
  <si>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</si>
  <si>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</si>
  <si>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</si>
  <si>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</si>
  <si>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</si>
  <si>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</si>
  <si>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</si>
  <si>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</si>
  <si>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</si>
  <si>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</si>
  <si>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</si>
  <si>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</si>
  <si>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</si>
  <si>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</si>
  <si>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</si>
  <si>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</si>
  <si>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</si>
  <si>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</si>
  <si>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</si>
  <si>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</si>
  <si>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</si>
  <si>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</si>
  <si>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</si>
  <si>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</si>
  <si>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</si>
  <si>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</si>
  <si>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</si>
  <si>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</si>
  <si>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</si>
  <si>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</si>
  <si>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</si>
  <si>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</si>
  <si>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</si>
  <si>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</si>
  <si>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</si>
  <si>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</si>
  <si>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</si>
  <si>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</si>
  <si>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</si>
  <si>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</si>
  <si>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</si>
  <si>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</si>
  <si>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</si>
  <si>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</si>
  <si>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</si>
  <si>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</si>
  <si>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</si>
  <si>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</si>
  <si>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</si>
  <si>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</si>
  <si>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</si>
  <si>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</si>
  <si>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</si>
  <si>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</si>
  <si>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</si>
  <si>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</si>
  <si>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</si>
  <si>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</si>
  <si>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</si>
  <si>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</si>
  <si>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</si>
  <si>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</si>
  <si>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</si>
  <si>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</si>
  <si>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</si>
  <si>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</si>
  <si>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</si>
  <si>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</si>
  <si>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</si>
  <si>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</si>
  <si>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</si>
  <si>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</si>
  <si>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</si>
  <si>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</si>
  <si>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</si>
  <si>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</si>
  <si>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</si>
  <si>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</si>
  <si>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</si>
  <si>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</si>
  <si>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</si>
  <si>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</si>
  <si>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</si>
  <si>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</si>
  <si>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</si>
  <si>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</si>
  <si>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</si>
  <si>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</si>
  <si>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</si>
  <si>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</si>
  <si>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</si>
  <si>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</si>
  <si>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</si>
  <si>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</si>
  <si>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</si>
  <si>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</si>
  <si>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</si>
  <si>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</si>
  <si>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</si>
  <si>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</si>
  <si>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</si>
  <si>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</si>
  <si>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</si>
  <si>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</si>
  <si>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</si>
  <si>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</si>
  <si>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</si>
  <si>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</si>
  <si>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</si>
  <si>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</si>
  <si>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</si>
  <si>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</si>
  <si>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</si>
  <si>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</si>
  <si>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</si>
  <si>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</si>
  <si>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</si>
  <si>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</si>
  <si>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</si>
  <si>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</si>
  <si>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</si>
  <si>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</si>
  <si>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</si>
  <si>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</si>
  <si>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</si>
  <si>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</si>
  <si>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</si>
  <si>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</si>
  <si>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</si>
  <si>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</si>
  <si>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</si>
  <si>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</si>
  <si>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</si>
  <si>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</si>
  <si>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</si>
  <si>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</si>
  <si>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</si>
  <si>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</si>
  <si>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</si>
  <si>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</si>
  <si>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</si>
  <si>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</si>
  <si>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</si>
  <si>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</si>
  <si>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</si>
  <si>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</si>
  <si>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</si>
  <si>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</si>
  <si>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</si>
  <si>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</si>
  <si>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</si>
  <si>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</si>
  <si>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</si>
  <si>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</si>
  <si>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</si>
  <si>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</si>
  <si>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</si>
  <si>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</si>
  <si>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</si>
  <si>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</si>
  <si>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</si>
  <si>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</si>
  <si>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</si>
  <si>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</si>
  <si>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</si>
  <si>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</si>
  <si>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</si>
  <si>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</si>
  <si>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</si>
  <si>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</si>
  <si>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</si>
  <si>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</si>
  <si>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</si>
  <si>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</si>
  <si>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</si>
  <si>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</si>
  <si>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</si>
  <si>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</si>
  <si>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</si>
  <si>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</si>
  <si>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</si>
  <si>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</si>
  <si>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</si>
  <si>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</si>
  <si>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</si>
  <si>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</si>
  <si>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</si>
  <si>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</si>
  <si>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</si>
  <si>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</si>
  <si>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</si>
  <si>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</si>
  <si>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</si>
  <si>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</si>
  <si>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</si>
  <si>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</si>
  <si>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</si>
  <si>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</si>
  <si>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</si>
  <si>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</si>
  <si>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</si>
  <si>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</si>
  <si>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</si>
  <si>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</si>
  <si>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</si>
  <si>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</si>
  <si>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</si>
  <si>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</si>
  <si>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</si>
  <si>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</si>
  <si>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</si>
  <si>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</si>
  <si>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</si>
  <si>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</si>
  <si>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</si>
  <si>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</si>
  <si>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</si>
  <si>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</si>
  <si>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</si>
  <si>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</si>
  <si>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</si>
  <si>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</si>
  <si>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</si>
  <si>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</si>
  <si>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</si>
  <si>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</si>
  <si>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</si>
  <si>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</si>
  <si>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</si>
  <si>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</si>
  <si>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</si>
  <si>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</si>
  <si>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</si>
  <si>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</si>
  <si>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</si>
  <si>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</si>
  <si>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</si>
  <si>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</si>
  <si>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</si>
  <si>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</si>
  <si>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</si>
  <si>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</si>
  <si>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</si>
  <si>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</si>
  <si>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</si>
  <si>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</si>
  <si>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</si>
  <si>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</si>
  <si>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</si>
  <si>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</si>
  <si>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</si>
  <si>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</si>
  <si>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</si>
  <si>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</si>
  <si>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</si>
  <si>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</si>
  <si>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</si>
  <si>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</si>
  <si>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</si>
  <si>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</si>
  <si>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</si>
  <si>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</si>
  <si>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</si>
  <si>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</si>
  <si>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</si>
  <si>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</si>
  <si>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</si>
  <si>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</si>
  <si>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</si>
  <si>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</si>
  <si>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</si>
  <si>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</si>
  <si>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</si>
  <si>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</si>
  <si>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</si>
  <si>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</si>
  <si>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</si>
  <si>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</si>
  <si>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</si>
  <si>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</si>
  <si>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</si>
  <si>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</si>
  <si>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</si>
  <si>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</si>
  <si>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</si>
  <si>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</si>
  <si>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</si>
  <si>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</si>
  <si>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</si>
  <si>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</si>
  <si>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</si>
  <si>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</si>
  <si>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</si>
  <si>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</si>
  <si>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</si>
  <si>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</si>
  <si>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</si>
  <si>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</si>
  <si>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</si>
  <si>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</si>
  <si>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</si>
  <si>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</si>
  <si>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</si>
  <si>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</si>
  <si>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</si>
  <si>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</si>
  <si>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</si>
  <si>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</si>
  <si>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</si>
  <si>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</si>
  <si>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</si>
  <si>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</si>
  <si>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</si>
  <si>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</si>
  <si>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</si>
  <si>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</si>
  <si>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</si>
  <si>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</si>
  <si>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</si>
  <si>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</si>
  <si>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</si>
  <si>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</si>
  <si>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</si>
  <si>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</si>
  <si>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</si>
  <si>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</si>
  <si>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</si>
  <si>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</si>
  <si>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</si>
  <si>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</si>
  <si>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</si>
  <si>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</si>
  <si>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</si>
  <si>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</si>
  <si>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</si>
  <si>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</si>
  <si>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</si>
  <si>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</si>
  <si>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</si>
  <si>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</si>
  <si>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</si>
  <si>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</si>
  <si>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</si>
  <si>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</si>
  <si>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</si>
  <si>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</si>
  <si>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</si>
  <si>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</si>
  <si>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</si>
  <si>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</si>
  <si>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</si>
  <si>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</si>
  <si>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</si>
  <si>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</si>
  <si>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</si>
  <si>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</si>
  <si>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</si>
  <si>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</si>
  <si>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</si>
  <si>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</si>
  <si>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</si>
  <si>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</si>
  <si>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</si>
  <si>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</si>
  <si>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</si>
  <si>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</si>
  <si>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</si>
  <si>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</si>
  <si>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</si>
  <si>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</si>
  <si>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</si>
  <si>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</si>
  <si>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</si>
  <si>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</si>
  <si>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</si>
  <si>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</si>
  <si>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</si>
  <si>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</si>
  <si>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</si>
  <si>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</si>
  <si>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</si>
  <si>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</si>
  <si>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</si>
  <si>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</si>
  <si>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</si>
  <si>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</si>
  <si>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</si>
  <si>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</si>
  <si>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</si>
  <si>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</si>
  <si>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</si>
  <si>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</si>
  <si>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</si>
  <si>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</si>
  <si>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</si>
  <si>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</si>
  <si>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</si>
  <si>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</si>
  <si>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</si>
  <si>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</si>
  <si>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</si>
  <si>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</si>
  <si>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</si>
  <si>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</si>
  <si>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</si>
  <si>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</si>
  <si>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</si>
  <si>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</si>
  <si>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</si>
  <si>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</si>
  <si>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</si>
  <si>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</si>
  <si>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</si>
  <si>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</si>
  <si>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</si>
  <si>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</si>
  <si>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</si>
  <si>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</si>
  <si>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</si>
  <si>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</si>
  <si>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</si>
  <si>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</si>
  <si>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</si>
  <si>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</si>
  <si>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</si>
  <si>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</si>
  <si>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</si>
  <si>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</si>
  <si>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</si>
  <si>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</si>
  <si>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</si>
  <si>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</si>
  <si>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</si>
  <si>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</si>
  <si>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</si>
  <si>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</si>
  <si>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</si>
  <si>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</si>
  <si>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</si>
  <si>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</si>
  <si>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</si>
  <si>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</si>
  <si>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</si>
  <si>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</si>
  <si>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</si>
  <si>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</si>
  <si>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</si>
  <si>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</si>
  <si>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</si>
  <si>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</si>
  <si>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</si>
  <si>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</si>
  <si>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</si>
  <si>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</si>
  <si>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</si>
  <si>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</si>
  <si>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</si>
  <si>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</si>
  <si>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</si>
  <si>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</si>
  <si>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</si>
  <si>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</si>
  <si>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</si>
  <si>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</si>
  <si>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</si>
  <si>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</si>
  <si>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</si>
  <si>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</si>
  <si>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</si>
  <si>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</si>
  <si>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</si>
  <si>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</si>
  <si>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</si>
  <si>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</si>
  <si>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</si>
  <si>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</si>
  <si>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</si>
  <si>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</si>
  <si>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</si>
  <si>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</si>
  <si>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</si>
  <si>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</si>
  <si>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</si>
  <si>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</si>
  <si>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</si>
  <si>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</si>
  <si>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</si>
  <si>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</si>
  <si>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</si>
  <si>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</si>
  <si>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</si>
  <si>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</si>
  <si>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</si>
  <si>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</si>
  <si>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</si>
  <si>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</si>
  <si>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</si>
  <si>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</si>
  <si>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</si>
  <si>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</si>
  <si>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</si>
  <si>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</si>
  <si>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</si>
  <si>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</si>
  <si>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</si>
  <si>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</si>
  <si>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</si>
  <si>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</si>
  <si>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</si>
  <si>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</si>
  <si>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</si>
  <si>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</si>
  <si>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</si>
  <si>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</si>
  <si>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</si>
  <si>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</si>
  <si>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</si>
  <si>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</si>
  <si>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</si>
  <si>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</si>
  <si>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</si>
  <si>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</si>
  <si>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</si>
  <si>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</si>
  <si>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</si>
  <si>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</si>
  <si>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</si>
  <si>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</si>
  <si>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</si>
  <si>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</si>
  <si>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</si>
  <si>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</si>
  <si>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</si>
  <si>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</si>
  <si>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</si>
  <si>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</si>
  <si>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</si>
  <si>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</si>
  <si>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</si>
  <si>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</si>
  <si>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</si>
  <si>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</si>
  <si>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</si>
  <si>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</si>
  <si>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</si>
  <si>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</si>
  <si>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</si>
  <si>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</si>
  <si>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</si>
  <si>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</si>
  <si>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</si>
  <si>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</si>
  <si>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</si>
  <si>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</si>
  <si>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</si>
  <si>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</si>
  <si>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</si>
  <si>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</si>
  <si>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</si>
  <si>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</si>
  <si>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</si>
  <si>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</si>
  <si>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</si>
  <si>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</si>
  <si>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</si>
  <si>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</si>
  <si>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</si>
  <si>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</si>
  <si>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</si>
  <si>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</si>
  <si>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</si>
  <si>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</si>
  <si>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</si>
  <si>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</si>
  <si>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</si>
  <si>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</si>
  <si>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</si>
  <si>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</si>
  <si>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</si>
  <si>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</si>
  <si>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</si>
  <si>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</si>
  <si>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</si>
  <si>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</si>
  <si>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</si>
  <si>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</si>
  <si>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</si>
  <si>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</si>
  <si>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</si>
  <si>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</si>
  <si>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</si>
  <si>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</si>
  <si>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</si>
  <si>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</si>
  <si>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</si>
  <si>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</si>
  <si>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</si>
  <si>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</si>
  <si>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</si>
  <si>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</si>
  <si>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</si>
  <si>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</si>
  <si>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</si>
  <si>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</si>
  <si>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</si>
  <si>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</si>
  <si>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</si>
  <si>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</si>
  <si>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</si>
  <si>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</si>
  <si>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</si>
  <si>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</si>
  <si>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</si>
  <si>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</si>
  <si>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</si>
  <si>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</si>
  <si>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</si>
  <si>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</si>
  <si>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</si>
  <si>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</si>
  <si>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</si>
  <si>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</si>
  <si>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</si>
  <si>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</si>
  <si>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</si>
  <si>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</si>
  <si>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</si>
  <si>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</si>
  <si>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</si>
  <si>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</si>
  <si>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</si>
  <si>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</si>
  <si>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</si>
  <si>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</si>
  <si>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</si>
  <si>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</si>
  <si>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</si>
  <si>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</si>
  <si>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</si>
  <si>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</si>
  <si>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</si>
  <si>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</si>
  <si>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</si>
  <si>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</si>
  <si>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</si>
  <si>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</si>
  <si>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</si>
  <si>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</si>
  <si>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</si>
  <si>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</si>
  <si>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</si>
  <si>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</si>
  <si>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</si>
  <si>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</si>
  <si>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</si>
  <si>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</si>
  <si>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</si>
  <si>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</si>
  <si>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</si>
  <si>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</si>
  <si>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</si>
  <si>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</si>
  <si>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</si>
  <si>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</si>
  <si>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</si>
  <si>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</si>
  <si>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</si>
  <si>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</si>
  <si>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</si>
  <si>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</si>
  <si>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</si>
  <si>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</si>
  <si>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</si>
  <si>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</si>
  <si>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</si>
  <si>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</si>
  <si>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</si>
  <si>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</si>
  <si>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</si>
  <si>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</si>
  <si>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</si>
  <si>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</si>
  <si>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</si>
  <si>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</si>
  <si>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</si>
  <si>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</si>
  <si>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</si>
  <si>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</si>
  <si>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</si>
  <si>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</si>
  <si>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</si>
  <si>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</si>
  <si>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</si>
  <si>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</si>
  <si>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</si>
  <si>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</si>
  <si>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</si>
  <si>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</si>
  <si>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</si>
  <si>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</si>
  <si>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</si>
  <si>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</si>
  <si>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</si>
  <si>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</si>
  <si>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</si>
  <si>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</si>
  <si>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</si>
  <si>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</si>
  <si>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</si>
  <si>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</si>
  <si>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</si>
  <si>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</si>
  <si>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</si>
  <si>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</si>
  <si>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</si>
  <si>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</si>
  <si>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</si>
  <si>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</si>
  <si>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</si>
  <si>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</si>
  <si>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</si>
  <si>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</si>
  <si>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</si>
  <si>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</si>
  <si>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</si>
  <si>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</si>
  <si>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</si>
  <si>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</si>
  <si>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</si>
  <si>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</si>
  <si>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</si>
  <si>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</si>
  <si>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</si>
  <si>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</si>
  <si>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</si>
  <si>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</si>
  <si>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</si>
  <si>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</si>
  <si>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</si>
  <si>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</si>
  <si>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</si>
  <si>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</si>
  <si>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</si>
  <si>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</si>
  <si>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</si>
  <si>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</si>
  <si>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</si>
  <si>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</si>
  <si>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</si>
  <si>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</si>
  <si>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</si>
  <si>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</si>
  <si>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</si>
  <si>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</si>
  <si>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</si>
  <si>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</si>
  <si>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</si>
  <si>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</si>
  <si>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</si>
  <si>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</si>
  <si>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</si>
  <si>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</si>
  <si>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</si>
  <si>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</si>
  <si>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</si>
  <si>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</si>
  <si>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</si>
  <si>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</si>
  <si>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</si>
  <si>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</si>
  <si>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</si>
  <si>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</si>
  <si>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</si>
  <si>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</si>
  <si>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</si>
  <si>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</si>
  <si>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</si>
  <si>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</si>
  <si>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</si>
  <si>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</si>
  <si>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</si>
  <si>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</si>
  <si>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</si>
  <si>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</si>
  <si>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</si>
  <si>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</si>
  <si>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</si>
  <si>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</si>
  <si>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</si>
  <si>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</si>
  <si>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</si>
  <si>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</si>
  <si>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</si>
  <si>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</si>
  <si>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</si>
  <si>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</si>
  <si>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</si>
  <si>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</si>
  <si>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</si>
  <si>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</si>
  <si>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</si>
  <si>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</si>
  <si>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</si>
  <si>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</si>
  <si>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</si>
  <si>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</si>
  <si>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</si>
  <si>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</si>
  <si>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</si>
  <si>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</si>
  <si>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</si>
  <si>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</si>
  <si>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</si>
  <si>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</si>
  <si>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</si>
  <si>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</si>
  <si>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</si>
  <si>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</si>
  <si>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</si>
  <si>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</si>
  <si>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</si>
  <si>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</si>
  <si>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</si>
  <si>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</si>
  <si>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</si>
  <si>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</si>
  <si>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</si>
  <si>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</si>
  <si>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</si>
  <si>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</si>
  <si>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</si>
  <si>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</si>
  <si>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</si>
  <si>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</si>
  <si>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</si>
  <si>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</si>
  <si>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</si>
  <si>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</si>
  <si>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</si>
  <si>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</si>
  <si>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</si>
  <si>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</si>
  <si>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</si>
  <si>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</si>
  <si>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</si>
  <si>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</si>
  <si>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</si>
  <si>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</si>
  <si>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</si>
  <si>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</si>
  <si>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</si>
  <si>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</si>
  <si>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</si>
  <si>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</si>
  <si>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</si>
  <si>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</si>
  <si>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</si>
  <si>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</si>
  <si>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</si>
  <si>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</si>
  <si>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</si>
  <si>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</si>
  <si>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</si>
  <si>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</si>
  <si>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</si>
  <si>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</si>
  <si>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</si>
  <si>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</si>
  <si>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</si>
  <si>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</si>
  <si>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</si>
  <si>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</si>
  <si>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</si>
  <si>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</si>
  <si>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</si>
  <si>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</si>
  <si>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</si>
  <si>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</si>
  <si>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</si>
  <si>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</si>
  <si>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</si>
  <si>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</si>
  <si>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</si>
  <si>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</si>
  <si>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</si>
  <si>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</si>
  <si>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</si>
  <si>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</si>
  <si>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</si>
  <si>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</si>
  <si>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</si>
  <si>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</si>
  <si>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</si>
  <si>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</si>
  <si>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</si>
  <si>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</si>
  <si>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</si>
  <si>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</si>
  <si>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</si>
  <si>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</si>
  <si>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</si>
  <si>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</si>
  <si>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</si>
  <si>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</si>
  <si>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</si>
  <si>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</si>
  <si>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</si>
  <si>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</si>
  <si>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</si>
  <si>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</si>
  <si>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</si>
  <si>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</si>
  <si>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</si>
  <si>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</si>
  <si>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</si>
  <si>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</si>
  <si>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</si>
  <si>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</si>
  <si>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</si>
  <si>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</si>
  <si>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</si>
  <si>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</si>
  <si>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</si>
  <si>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</si>
  <si>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</si>
  <si>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</si>
  <si>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</si>
  <si>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</si>
  <si>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</si>
  <si>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</si>
  <si>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</si>
  <si>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</si>
  <si>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</si>
  <si>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</si>
  <si>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</si>
  <si>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</si>
  <si>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</si>
  <si>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</si>
  <si>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</si>
  <si>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</si>
  <si>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</si>
  <si>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</si>
  <si>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</si>
  <si>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</si>
  <si>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</si>
  <si>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</si>
  <si>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</si>
  <si>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</si>
  <si>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</si>
  <si>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</si>
  <si>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</si>
  <si>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</si>
  <si>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</si>
  <si>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</si>
  <si>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</si>
  <si>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</si>
  <si>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</si>
  <si>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</si>
  <si>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</si>
  <si>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</si>
  <si>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</si>
  <si>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</si>
  <si>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</si>
  <si>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</si>
  <si>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</si>
  <si>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</si>
  <si>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</si>
  <si>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</si>
  <si>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</si>
  <si>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</si>
  <si>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</si>
  <si>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</si>
  <si>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</si>
  <si>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</si>
  <si>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</si>
  <si>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</si>
  <si>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</si>
  <si>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</si>
  <si>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</si>
  <si>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</si>
  <si>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</si>
  <si>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</si>
  <si>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</si>
  <si>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</si>
  <si>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</si>
  <si>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</si>
  <si>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</si>
  <si>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</si>
  <si>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</si>
  <si>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</si>
  <si>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</si>
  <si>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</si>
  <si>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</si>
  <si>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</si>
  <si>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</si>
  <si>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</si>
  <si>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</si>
  <si>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</si>
  <si>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</si>
  <si>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</si>
  <si>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</si>
  <si>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</si>
  <si>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</si>
  <si>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</si>
  <si>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</si>
  <si>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</si>
  <si>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</si>
  <si>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</si>
  <si>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</si>
  <si>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</si>
  <si>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</si>
  <si>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</si>
  <si>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</si>
  <si>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</si>
  <si>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</si>
  <si>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</si>
  <si>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</si>
  <si>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</si>
  <si>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</si>
  <si>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</si>
  <si>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</si>
  <si>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</si>
  <si>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</si>
  <si>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</si>
  <si>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</si>
  <si>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</si>
  <si>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</si>
  <si>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</si>
  <si>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</si>
  <si>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</si>
  <si>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</si>
  <si>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</si>
  <si>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</si>
  <si>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</si>
  <si>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</si>
  <si>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</si>
  <si>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</si>
  <si>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</si>
  <si>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</si>
  <si>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</si>
  <si>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</si>
  <si>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</si>
  <si>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</si>
  <si>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</si>
  <si>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</si>
  <si>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</si>
  <si>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</si>
  <si>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</si>
  <si>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</si>
  <si>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</si>
  <si>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</si>
  <si>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</si>
  <si>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</si>
  <si>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</si>
  <si>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</si>
  <si>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</si>
  <si>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</si>
  <si>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</si>
  <si>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</si>
  <si>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</si>
  <si>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</si>
  <si>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</si>
  <si>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</si>
  <si>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</si>
  <si>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</si>
  <si>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</si>
  <si>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</si>
  <si>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</si>
  <si>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</si>
  <si>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</si>
  <si>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</si>
  <si>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</si>
  <si>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</si>
  <si>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</si>
  <si>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</si>
  <si>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</si>
  <si>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</si>
  <si>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</si>
  <si>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</si>
  <si>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</si>
  <si>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</si>
  <si>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</si>
  <si>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</si>
  <si>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</si>
  <si>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</si>
  <si>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</si>
  <si>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</si>
  <si>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</si>
  <si>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</si>
  <si>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</si>
  <si>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</si>
  <si>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</si>
  <si>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</si>
  <si>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</si>
  <si>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</si>
  <si>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</si>
  <si>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</si>
  <si>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</si>
  <si>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</si>
  <si>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</si>
  <si>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</si>
  <si>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</si>
  <si>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</si>
  <si>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</si>
  <si>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</si>
  <si>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</si>
  <si>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</si>
  <si>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</si>
  <si>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</si>
  <si>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</si>
  <si>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</si>
  <si>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</si>
  <si>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</si>
  <si>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</si>
  <si>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</si>
  <si>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</si>
  <si>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</si>
  <si>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</si>
  <si>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</si>
  <si>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</si>
  <si>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</si>
  <si>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</si>
  <si>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</si>
  <si>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</si>
  <si>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</si>
  <si>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</si>
  <si>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</si>
  <si>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</si>
  <si>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</si>
  <si>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</si>
  <si>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</si>
  <si>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</si>
  <si>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</si>
  <si>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</si>
  <si>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</si>
  <si>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</si>
  <si>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</si>
  <si>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</si>
  <si>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</si>
  <si>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</si>
  <si>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</si>
  <si>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</si>
  <si>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</si>
  <si>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</si>
  <si>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</si>
  <si>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</si>
  <si>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</si>
  <si>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</si>
  <si>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</si>
  <si>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</si>
  <si>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</si>
  <si>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</si>
  <si>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</si>
  <si>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</si>
  <si>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</si>
  <si>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</si>
  <si>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</si>
  <si>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</si>
  <si>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</si>
  <si>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</si>
  <si>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</si>
  <si>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</si>
  <si>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</si>
  <si>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</si>
  <si>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</si>
  <si>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</si>
  <si>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</si>
  <si>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</si>
  <si>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</si>
  <si>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</si>
  <si>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</si>
  <si>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</si>
  <si>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</si>
  <si>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</si>
  <si>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</si>
  <si>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</si>
  <si>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</si>
  <si>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</si>
  <si>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</si>
  <si>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</si>
  <si>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</si>
  <si>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</si>
  <si>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</si>
  <si>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</si>
  <si>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</si>
  <si>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</si>
  <si>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</si>
  <si>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</si>
  <si>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</si>
  <si>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</si>
  <si>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</si>
  <si>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</si>
  <si>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</si>
  <si>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</si>
  <si>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</si>
  <si>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</si>
  <si>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</si>
  <si>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</si>
  <si>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</si>
  <si>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</si>
  <si>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</si>
  <si>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</si>
  <si>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</si>
  <si>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</si>
  <si>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</si>
  <si>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</si>
  <si>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</si>
  <si>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</si>
  <si>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</si>
  <si>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</si>
  <si>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</si>
  <si>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</si>
  <si>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</si>
  <si>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</si>
  <si>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</si>
  <si>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</si>
  <si>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</si>
  <si>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</si>
  <si>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</si>
  <si>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</si>
  <si>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</si>
  <si>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</si>
  <si>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</si>
  <si>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</si>
  <si>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</si>
  <si>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</si>
  <si>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</si>
  <si>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</si>
  <si>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</si>
  <si>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</si>
  <si>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</si>
  <si>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</si>
  <si>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</si>
  <si>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</si>
  <si>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</si>
  <si>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</si>
  <si>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</si>
  <si>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</si>
  <si>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</si>
  <si>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</si>
  <si>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</si>
  <si>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</si>
  <si>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</si>
  <si>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</si>
  <si>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</si>
  <si>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</si>
  <si>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</si>
  <si>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</si>
  <si>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</si>
  <si>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</si>
  <si>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</si>
  <si>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</si>
  <si>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</si>
  <si>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</si>
  <si>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</si>
  <si>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</si>
  <si>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</si>
  <si>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</si>
  <si>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</si>
  <si>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</si>
  <si>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</si>
  <si>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</si>
  <si>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</si>
  <si>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</si>
  <si>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</si>
  <si>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</si>
  <si>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</si>
  <si>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</si>
  <si>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</si>
  <si>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</si>
  <si>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</si>
  <si>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</si>
  <si>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</si>
  <si>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</si>
  <si>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</si>
  <si>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</si>
  <si>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</si>
  <si>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</si>
  <si>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</si>
  <si>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</si>
  <si>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</si>
  <si>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</si>
  <si>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</si>
  <si>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</si>
  <si>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</si>
  <si>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</si>
  <si>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</si>
  <si>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</si>
  <si>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</si>
  <si>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</si>
  <si>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</si>
  <si>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</si>
  <si>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</si>
  <si>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</si>
  <si>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</si>
  <si>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</si>
  <si>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</si>
  <si>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</si>
  <si>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</si>
  <si>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</si>
  <si>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</si>
  <si>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</si>
  <si>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</si>
  <si>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</si>
  <si>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</si>
  <si>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</si>
  <si>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</si>
  <si>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</si>
  <si>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</si>
  <si>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</si>
  <si>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</si>
  <si>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</si>
  <si>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</si>
  <si>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</si>
  <si>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</si>
  <si>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</si>
  <si>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</si>
  <si>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</si>
  <si>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</si>
  <si>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</si>
  <si>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</si>
  <si>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</si>
  <si>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</si>
  <si>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</si>
  <si>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</si>
  <si>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</si>
  <si>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</si>
  <si>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</si>
  <si>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</si>
  <si>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</si>
  <si>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</si>
  <si>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</si>
  <si>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</si>
  <si>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</si>
  <si>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</si>
  <si>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</si>
  <si>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</si>
  <si>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</si>
  <si>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</si>
  <si>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</si>
  <si>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</si>
  <si>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</si>
  <si>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</si>
  <si>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</si>
  <si>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</si>
  <si>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</si>
  <si>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</si>
  <si>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</si>
  <si>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</si>
  <si>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</si>
  <si>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</si>
  <si>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</si>
  <si>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</si>
  <si>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</si>
  <si>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</si>
  <si>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</si>
  <si>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</si>
  <si>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</si>
  <si>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</si>
  <si>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</si>
  <si>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</si>
  <si>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</si>
  <si>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</si>
  <si>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</si>
  <si>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</si>
  <si>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</si>
  <si>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</si>
  <si>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</si>
  <si>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</si>
  <si>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</si>
  <si>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</si>
  <si>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</si>
  <si>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</si>
  <si>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</si>
  <si>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</si>
  <si>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</si>
  <si>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</si>
  <si>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</si>
  <si>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</si>
  <si>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</si>
  <si>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</si>
  <si>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</si>
  <si>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</si>
  <si>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</si>
  <si>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</si>
  <si>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</si>
  <si>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</si>
  <si>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</si>
  <si>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</si>
  <si>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</si>
  <si>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</si>
  <si>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</si>
  <si>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</si>
  <si>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</si>
  <si>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</si>
  <si>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</si>
  <si>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</si>
  <si>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</si>
  <si>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</si>
  <si>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</si>
  <si>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</si>
  <si>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</si>
  <si>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</si>
  <si>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</si>
  <si>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</si>
  <si>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</si>
  <si>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</si>
  <si>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</si>
  <si>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</si>
  <si>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</si>
  <si>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</si>
  <si>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</si>
  <si>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</si>
  <si>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</si>
  <si>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</si>
  <si>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</si>
  <si>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</si>
  <si>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</si>
  <si>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</si>
  <si>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</si>
  <si>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</si>
  <si>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</si>
  <si>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</si>
  <si>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</si>
  <si>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</si>
  <si>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</si>
  <si>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</si>
  <si>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</si>
  <si>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</si>
  <si>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</si>
  <si>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</si>
  <si>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</si>
  <si>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</si>
  <si>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</si>
  <si>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</si>
  <si>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</si>
  <si>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</si>
  <si>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</si>
  <si>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</si>
  <si>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</si>
  <si>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</si>
  <si>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</si>
  <si>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</si>
  <si>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</si>
  <si>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</si>
  <si>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</si>
  <si>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</si>
  <si>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</si>
  <si>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</si>
  <si>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</si>
  <si>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</si>
  <si>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</si>
  <si>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</si>
  <si>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</si>
  <si>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</si>
  <si>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</si>
  <si>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</si>
  <si>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</si>
  <si>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</si>
  <si>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</si>
  <si>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</si>
  <si>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</si>
  <si>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</si>
  <si>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</si>
  <si>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</si>
  <si>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</si>
  <si>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</si>
  <si>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</si>
  <si>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</si>
  <si>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</si>
  <si>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</si>
  <si>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</si>
  <si>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</si>
  <si>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</si>
  <si>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</si>
  <si>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</si>
  <si>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</si>
  <si>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</si>
  <si>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</si>
  <si>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</si>
  <si>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</si>
  <si>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</si>
  <si>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</si>
  <si>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</si>
  <si>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</si>
  <si>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</si>
  <si>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</si>
  <si>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</si>
  <si>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</si>
  <si>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</si>
  <si>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</si>
  <si>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</si>
  <si>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</si>
  <si>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</si>
  <si>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</si>
  <si>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</si>
  <si>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</si>
  <si>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</si>
  <si>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</si>
  <si>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</si>
  <si>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</si>
  <si>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</si>
  <si>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</si>
  <si>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</si>
  <si>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</si>
  <si>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</si>
  <si>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</si>
  <si>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</si>
  <si>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</si>
  <si>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</si>
  <si>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</si>
  <si>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</si>
  <si>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</si>
  <si>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</si>
  <si>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</si>
  <si>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</si>
  <si>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</si>
  <si>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</si>
  <si>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</si>
  <si>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</si>
  <si>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</si>
  <si>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</si>
  <si>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</si>
  <si>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</si>
  <si>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</si>
  <si>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</si>
  <si>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</si>
  <si>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</si>
  <si>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</si>
  <si>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</si>
  <si>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</si>
  <si>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</si>
  <si>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</si>
  <si>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</si>
  <si>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</si>
  <si>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</si>
  <si>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</si>
  <si>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</si>
  <si>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</si>
  <si>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</si>
  <si>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</si>
  <si>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</si>
  <si>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</si>
  <si>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</si>
  <si>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</si>
  <si>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</si>
  <si>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</si>
  <si>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</si>
  <si>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</si>
  <si>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</si>
  <si>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</si>
  <si>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</si>
  <si>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</si>
  <si>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</si>
  <si>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</si>
  <si>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</si>
  <si>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</si>
  <si>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</si>
  <si>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</si>
  <si>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</si>
  <si>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</si>
  <si>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</si>
  <si>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</si>
  <si>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</si>
  <si>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</si>
  <si>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</si>
  <si>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</si>
  <si>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</si>
  <si>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</si>
  <si>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</si>
  <si>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</si>
  <si>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</si>
  <si>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</si>
  <si>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</si>
  <si>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</si>
  <si>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</si>
  <si>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</si>
  <si>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</si>
  <si>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</si>
  <si>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</si>
  <si>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</si>
  <si>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</si>
  <si>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</si>
  <si>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</si>
  <si>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</si>
  <si>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</si>
  <si>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</si>
  <si>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</si>
  <si>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</si>
  <si>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</si>
  <si>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</si>
  <si>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</si>
  <si>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</si>
  <si>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</si>
  <si>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</si>
  <si>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</si>
  <si>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</si>
  <si>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</si>
  <si>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</si>
  <si>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</si>
  <si>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</si>
  <si>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</si>
  <si>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</si>
  <si>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</si>
  <si>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</si>
  <si>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</si>
  <si>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</si>
  <si>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</si>
  <si>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</si>
  <si>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</si>
  <si>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</si>
  <si>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</si>
  <si>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</si>
  <si>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</si>
  <si>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</si>
  <si>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</si>
  <si>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</si>
  <si>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</si>
  <si>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</si>
  <si>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</si>
  <si>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</si>
  <si>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</si>
  <si>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</si>
  <si>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</si>
  <si>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</si>
  <si>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</si>
  <si>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</si>
  <si>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</si>
  <si>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</si>
  <si>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</si>
  <si>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</si>
  <si>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</si>
  <si>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</si>
  <si>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</si>
  <si>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</si>
  <si>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</si>
  <si>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</si>
  <si>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</si>
  <si>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</si>
  <si>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</si>
  <si>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</si>
  <si>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</si>
  <si>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</si>
  <si>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</si>
  <si>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</si>
  <si>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</si>
  <si>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</si>
  <si>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</si>
  <si>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</si>
  <si>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</si>
  <si>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</si>
  <si>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</si>
  <si>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</si>
  <si>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</si>
  <si>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</si>
  <si>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</si>
  <si>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</si>
  <si>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</si>
  <si>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</si>
  <si>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</si>
  <si>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</si>
  <si>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</si>
  <si>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</si>
  <si>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</si>
  <si>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</si>
  <si>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</si>
  <si>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</si>
  <si>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</si>
  <si>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</si>
  <si>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</si>
  <si>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</si>
  <si>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</si>
  <si>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</si>
  <si>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</si>
  <si>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</si>
  <si>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</si>
  <si>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</si>
  <si>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</si>
  <si>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</si>
  <si>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</si>
  <si>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</si>
  <si>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</si>
  <si>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</si>
  <si>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</si>
  <si>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</si>
  <si>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</si>
  <si>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</si>
  <si>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</si>
  <si>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</si>
  <si>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</si>
  <si>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</si>
  <si>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</si>
  <si>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</si>
  <si>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</si>
  <si>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</si>
  <si>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</si>
  <si>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</si>
  <si>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</si>
  <si>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</si>
  <si>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</si>
  <si>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</si>
  <si>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</si>
  <si>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</si>
  <si>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</si>
  <si>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</si>
  <si>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</si>
  <si>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</si>
  <si>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</si>
  <si>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</si>
  <si>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</si>
  <si>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</si>
  <si>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</si>
  <si>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</si>
  <si>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</si>
  <si>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</si>
  <si>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</si>
  <si>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</si>
  <si>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</si>
  <si>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</si>
  <si>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</si>
  <si>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</si>
  <si>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</si>
  <si>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</si>
  <si>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</si>
  <si>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</si>
  <si>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</si>
  <si>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</si>
  <si>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</si>
  <si>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</si>
  <si>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</si>
  <si>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</si>
  <si>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</si>
  <si>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</si>
  <si>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</si>
  <si>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</si>
  <si>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</si>
  <si>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</si>
  <si>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</si>
  <si>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</si>
  <si>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</si>
  <si>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</si>
  <si>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</si>
  <si>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</si>
  <si>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</si>
  <si>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</si>
  <si>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</si>
  <si>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</si>
  <si>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</si>
  <si>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</si>
  <si>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</si>
  <si>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</si>
  <si>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</si>
  <si>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</si>
  <si>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</si>
  <si>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</si>
  <si>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</si>
  <si>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</si>
  <si>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</si>
  <si>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</si>
  <si>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</si>
  <si>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</si>
  <si>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</si>
  <si>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</si>
  <si>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</si>
  <si>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</si>
  <si>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</si>
  <si>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</si>
  <si>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</si>
  <si>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</si>
  <si>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</si>
  <si>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</si>
  <si>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</si>
  <si>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</si>
  <si>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</si>
  <si>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</si>
  <si>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</si>
  <si>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</si>
  <si>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</si>
  <si>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</si>
  <si>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</si>
  <si>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</si>
  <si>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</si>
  <si>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</si>
  <si>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</si>
  <si>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</si>
  <si>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</si>
  <si>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</si>
  <si>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</si>
  <si>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</si>
  <si>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</si>
  <si>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</si>
  <si>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</si>
  <si>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</si>
  <si>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</si>
  <si>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</si>
  <si>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</si>
  <si>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</si>
  <si>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</si>
  <si>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</si>
  <si>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</si>
  <si>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</si>
  <si>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</si>
  <si>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</si>
  <si>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</si>
  <si>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</si>
  <si>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</si>
  <si>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</si>
  <si>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</si>
  <si>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</si>
  <si>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</si>
  <si>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</si>
  <si>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</si>
  <si>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</si>
  <si>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</si>
  <si>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</si>
  <si>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</si>
  <si>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</si>
  <si>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</si>
  <si>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</si>
  <si>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</si>
  <si>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</si>
  <si>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</si>
  <si>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</si>
  <si>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</si>
  <si>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</si>
  <si>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</si>
  <si>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</si>
  <si>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</si>
  <si>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</si>
  <si>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</si>
  <si>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</si>
  <si>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</si>
  <si>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</si>
  <si>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</si>
  <si>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</si>
  <si>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</si>
  <si>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</si>
  <si>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</si>
  <si>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</si>
  <si>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</si>
  <si>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</si>
  <si>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</si>
  <si>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</si>
  <si>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</si>
  <si>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</si>
  <si>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</si>
  <si>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</si>
  <si>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</si>
  <si>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</si>
  <si>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</si>
  <si>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</si>
  <si>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</si>
  <si>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</si>
  <si>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</si>
  <si>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</si>
  <si>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</si>
  <si>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</si>
  <si>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</si>
  <si>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</si>
  <si>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</si>
  <si>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</si>
  <si>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</si>
  <si>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</si>
  <si>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</si>
  <si>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</si>
  <si>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</si>
  <si>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</si>
  <si>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</si>
  <si>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</si>
  <si>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</si>
  <si>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</si>
  <si>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</si>
  <si>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</si>
  <si>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</si>
  <si>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</si>
  <si>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</si>
  <si>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</si>
  <si>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</si>
  <si>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</si>
  <si>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</si>
  <si>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</si>
  <si>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</si>
  <si>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</si>
  <si>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</si>
  <si>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</si>
  <si>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</si>
  <si>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</si>
  <si>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</si>
  <si>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</si>
  <si>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</si>
  <si>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</si>
  <si>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</si>
  <si>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</si>
  <si>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</si>
  <si>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</si>
  <si>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</si>
  <si>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</si>
  <si>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</si>
  <si>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</si>
  <si>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</si>
  <si>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</si>
  <si>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</si>
  <si>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</si>
  <si>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</si>
  <si>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</si>
  <si>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</si>
  <si>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</si>
  <si>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</si>
  <si>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</si>
  <si>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</si>
  <si>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</si>
  <si>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</si>
  <si>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</si>
  <si>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</si>
  <si>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</si>
  <si>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</si>
  <si>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</si>
  <si>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</si>
  <si>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</si>
  <si>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</si>
  <si>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</si>
  <si>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</si>
  <si>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</si>
  <si>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</si>
  <si>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</si>
  <si>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</si>
  <si>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</si>
  <si>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</si>
  <si>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</si>
  <si>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</si>
  <si>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</si>
  <si>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</si>
  <si>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</si>
  <si>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</si>
  <si>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</si>
  <si>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</si>
  <si>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</si>
  <si>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</si>
  <si>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</si>
  <si>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</si>
  <si>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</si>
  <si>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</si>
  <si>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</si>
  <si>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</si>
  <si>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</si>
  <si>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</si>
  <si>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</si>
  <si>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</si>
  <si>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</si>
  <si>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</si>
  <si>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</si>
  <si>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</si>
  <si>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</si>
  <si>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</si>
  <si>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</si>
  <si>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</si>
  <si>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</si>
  <si>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</si>
  <si>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</si>
  <si>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</si>
  <si>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</si>
  <si>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</si>
  <si>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</si>
  <si>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</si>
  <si>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</si>
  <si>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</si>
  <si>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</si>
  <si>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</si>
  <si>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</si>
  <si>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</si>
  <si>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</si>
  <si>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</si>
  <si>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</si>
  <si>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</si>
  <si>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</si>
  <si>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</si>
  <si>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</si>
  <si>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</si>
  <si>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</si>
  <si>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</si>
  <si>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</si>
  <si>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</si>
  <si>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</si>
  <si>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</si>
  <si>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</si>
  <si>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</si>
  <si>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</si>
  <si>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</si>
  <si>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</si>
  <si>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</si>
  <si>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</si>
  <si>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</si>
  <si>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</si>
  <si>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</si>
  <si>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</si>
  <si>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</si>
  <si>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</si>
  <si>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</si>
  <si>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</si>
  <si>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</si>
  <si>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</si>
  <si>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</si>
  <si>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</si>
  <si>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</si>
  <si>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</si>
  <si>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</si>
  <si>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</si>
  <si>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</si>
  <si>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</si>
  <si>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</si>
  <si>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</si>
  <si>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</si>
  <si>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</si>
  <si>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</si>
  <si>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</si>
  <si>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</si>
  <si>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</si>
  <si>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</si>
  <si>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</si>
  <si>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</si>
  <si>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</si>
  <si>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</si>
  <si>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</si>
  <si>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</si>
  <si>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</si>
  <si>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</si>
  <si>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</si>
  <si>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</si>
  <si>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</si>
  <si>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</si>
  <si>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</si>
  <si>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</si>
  <si>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</si>
  <si>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</si>
  <si>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</si>
  <si>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</si>
  <si>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</si>
  <si>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</si>
  <si>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</si>
  <si>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</si>
  <si>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</si>
  <si>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</si>
  <si>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</si>
  <si>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</si>
  <si>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</si>
  <si>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</si>
  <si>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</si>
  <si>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</si>
  <si>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</si>
  <si>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</si>
  <si>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</si>
  <si>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</si>
  <si>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</si>
  <si>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</si>
  <si>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</si>
  <si>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</si>
  <si>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</si>
  <si>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</si>
  <si>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</si>
  <si>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</si>
  <si>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</si>
  <si>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</si>
  <si>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</si>
  <si>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</si>
  <si>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</si>
  <si>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</si>
  <si>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</si>
  <si>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</si>
  <si>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</si>
  <si>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</si>
  <si>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</si>
  <si>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</si>
  <si>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</si>
  <si>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</si>
  <si>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</si>
  <si>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</si>
  <si>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</si>
  <si>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</si>
  <si>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</si>
  <si>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</si>
  <si>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</si>
  <si>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</si>
  <si>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</si>
  <si>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</si>
  <si>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</si>
  <si>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</si>
  <si>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</si>
  <si>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</si>
  <si>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</si>
  <si>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</si>
  <si>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</si>
  <si>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</si>
  <si>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</si>
  <si>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</si>
  <si>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</si>
  <si>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</si>
  <si>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</si>
  <si>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</si>
  <si>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</si>
  <si>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</si>
  <si>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</si>
  <si>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</si>
  <si>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</si>
  <si>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</si>
  <si>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</si>
  <si>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</si>
  <si>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</si>
  <si>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</si>
  <si>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</si>
  <si>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</si>
  <si>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</si>
  <si>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</si>
  <si>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</si>
  <si>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</si>
  <si>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</si>
  <si>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</si>
  <si>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</si>
  <si>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</si>
  <si>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</si>
  <si>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</si>
  <si>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</si>
  <si>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</si>
  <si>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</si>
  <si>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</si>
  <si>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</si>
  <si>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</si>
  <si>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</si>
  <si>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</si>
  <si>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</si>
  <si>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</si>
  <si>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</si>
  <si>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</si>
  <si>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</si>
  <si>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</si>
  <si>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</si>
  <si>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</si>
  <si>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</si>
  <si>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</si>
  <si>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</si>
  <si>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</si>
  <si>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</si>
  <si>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</si>
  <si>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</si>
  <si>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</si>
  <si>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</si>
  <si>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</si>
  <si>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</si>
  <si>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</si>
  <si>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</si>
  <si>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</si>
  <si>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</si>
  <si>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</si>
  <si>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</si>
  <si>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</si>
  <si>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</si>
  <si>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</si>
  <si>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</si>
  <si>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</si>
  <si>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</si>
  <si>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</si>
  <si>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</si>
  <si>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</si>
  <si>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</si>
  <si>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</si>
  <si>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</si>
  <si>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</si>
  <si>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</si>
  <si>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</si>
  <si>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</si>
  <si>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</si>
  <si>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</si>
  <si>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</si>
  <si>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</si>
  <si>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</si>
  <si>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</si>
  <si>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</si>
  <si>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</si>
  <si>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</si>
  <si>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</si>
  <si>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</si>
  <si>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</si>
  <si>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</si>
  <si>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</si>
  <si>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</si>
  <si>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</si>
  <si>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</si>
  <si>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</si>
  <si>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</si>
  <si>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</si>
  <si>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</si>
  <si>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</si>
  <si>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</si>
  <si>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</si>
  <si>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</si>
  <si>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</si>
  <si>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</si>
  <si>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</si>
  <si>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</si>
  <si>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</si>
  <si>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</si>
  <si>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</si>
  <si>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</si>
  <si>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</si>
  <si>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</si>
  <si>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</si>
  <si>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</si>
  <si>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</si>
  <si>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</si>
  <si>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</si>
  <si>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</si>
  <si>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</si>
  <si>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</si>
  <si>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</si>
  <si>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</si>
  <si>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</si>
  <si>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</si>
  <si>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</si>
  <si>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</si>
  <si>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</si>
  <si>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</si>
  <si>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</si>
  <si>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</si>
  <si>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</si>
  <si>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</si>
  <si>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</si>
  <si>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</si>
  <si>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</si>
  <si>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</si>
  <si>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</si>
  <si>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</si>
  <si>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</si>
  <si>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</si>
  <si>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</si>
  <si>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</si>
  <si>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</si>
  <si>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</si>
  <si>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</si>
  <si>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</si>
  <si>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</si>
  <si>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</si>
  <si>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</si>
  <si>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</si>
  <si>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</si>
  <si>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</si>
  <si>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</si>
  <si>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</si>
  <si>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</si>
  <si>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</si>
  <si>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</si>
  <si>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</si>
  <si>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</si>
  <si>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</si>
  <si>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</si>
  <si>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</si>
  <si>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</si>
  <si>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</si>
  <si>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</si>
  <si>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</si>
  <si>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</si>
  <si>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</si>
  <si>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</si>
  <si>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</si>
  <si>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</si>
  <si>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</si>
  <si>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</si>
  <si>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</si>
  <si>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</si>
  <si>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</si>
  <si>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</si>
  <si>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</si>
  <si>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</si>
  <si>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</si>
  <si>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</si>
  <si>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</si>
  <si>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</si>
  <si>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</si>
  <si>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</si>
  <si>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</si>
  <si>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</si>
  <si>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</si>
  <si>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</si>
  <si>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</si>
  <si>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</si>
  <si>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</si>
  <si>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</si>
  <si>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</si>
  <si>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</si>
  <si>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</si>
  <si>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</si>
  <si>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</si>
  <si>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</si>
  <si>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</si>
  <si>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</si>
  <si>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</si>
  <si>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</si>
  <si>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</si>
  <si>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</si>
  <si>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</si>
  <si>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</si>
  <si>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</si>
  <si>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</si>
  <si>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</si>
  <si>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</si>
  <si>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</si>
  <si>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</si>
  <si>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</si>
  <si>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</si>
  <si>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</si>
  <si>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</si>
  <si>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</si>
  <si>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</si>
  <si>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</si>
  <si>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</si>
  <si>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</si>
  <si>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</si>
  <si>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</si>
  <si>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</si>
  <si>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</si>
  <si>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</si>
  <si>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</si>
  <si>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</si>
  <si>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</si>
  <si>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</si>
  <si>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</si>
  <si>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</si>
  <si>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</si>
  <si>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</si>
  <si>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</si>
  <si>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</si>
  <si>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</si>
  <si>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</si>
  <si>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</si>
  <si>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</si>
  <si>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</si>
  <si>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</si>
  <si>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</si>
  <si>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</si>
  <si>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</si>
  <si>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</si>
  <si>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</si>
  <si>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</si>
  <si>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</si>
  <si>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</si>
  <si>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</si>
  <si>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</si>
  <si>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</si>
  <si>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</si>
  <si>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</si>
  <si>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</si>
  <si>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</si>
  <si>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</si>
  <si>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</si>
  <si>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</si>
  <si>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</si>
  <si>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</si>
  <si>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</si>
  <si>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</si>
  <si>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</si>
  <si>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</si>
  <si>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</si>
  <si>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</si>
  <si>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</si>
  <si>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</si>
  <si>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</si>
  <si>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</si>
  <si>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</si>
  <si>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</si>
  <si>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</si>
  <si>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</si>
  <si>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</si>
  <si>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</si>
  <si>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</si>
  <si>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</si>
  <si>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</si>
  <si>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</si>
  <si>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</si>
  <si>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</si>
  <si>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</si>
  <si>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</si>
  <si>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</si>
  <si>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</si>
  <si>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</si>
  <si>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</si>
  <si>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</si>
  <si>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</si>
  <si>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</si>
  <si>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</si>
  <si>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</si>
  <si>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</si>
  <si>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</si>
  <si>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</si>
  <si>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</si>
  <si>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</si>
  <si>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</si>
  <si>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</si>
  <si>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</si>
  <si>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</si>
  <si>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</si>
  <si>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</si>
  <si>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</si>
  <si>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</si>
  <si>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</si>
  <si>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</si>
  <si>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</si>
  <si>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</si>
  <si>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</si>
  <si>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</si>
  <si>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</si>
  <si>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</si>
  <si>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</si>
  <si>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</si>
  <si>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</si>
  <si>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</si>
  <si>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</si>
  <si>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</si>
  <si>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</si>
  <si>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</si>
  <si>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</si>
  <si>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</si>
  <si>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</si>
  <si>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</si>
  <si>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</si>
  <si>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</si>
  <si>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</si>
  <si>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</si>
  <si>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</si>
  <si>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</si>
  <si>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</si>
  <si>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</si>
  <si>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</si>
  <si>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</si>
  <si>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</si>
  <si>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</si>
  <si>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</si>
  <si>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</si>
  <si>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</si>
  <si>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</si>
  <si>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</si>
  <si>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</si>
  <si>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</si>
  <si>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</si>
  <si>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</si>
  <si>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</si>
  <si>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</si>
  <si>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</si>
  <si>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</si>
  <si>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</si>
  <si>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</si>
  <si>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</si>
  <si>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</si>
  <si>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</si>
  <si>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</si>
  <si>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</si>
  <si>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</si>
  <si>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</si>
  <si>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</si>
  <si>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</si>
  <si>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</si>
  <si>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</si>
  <si>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</si>
  <si>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</si>
  <si>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</si>
  <si>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</si>
  <si>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</si>
  <si>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</si>
  <si>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</si>
  <si>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</si>
  <si>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</si>
  <si>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</si>
  <si>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</si>
  <si>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</si>
  <si>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</si>
  <si>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</si>
  <si>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</si>
  <si>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</si>
  <si>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</si>
  <si>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</si>
  <si>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</si>
  <si>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</si>
  <si>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</si>
  <si>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</si>
  <si>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</si>
  <si>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</si>
  <si>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</si>
  <si>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</si>
  <si>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</si>
  <si>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</si>
  <si>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</si>
  <si>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</si>
  <si>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</si>
  <si>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</si>
  <si>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</si>
  <si>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</si>
  <si>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</si>
  <si>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</si>
  <si>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</si>
  <si>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</si>
  <si>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</si>
  <si>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</si>
  <si>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</si>
  <si>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</si>
  <si>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</si>
  <si>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</si>
  <si>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</si>
  <si>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</si>
  <si>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</si>
  <si>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</si>
  <si>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</si>
  <si>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</si>
  <si>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</si>
  <si>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</si>
  <si>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</si>
  <si>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</si>
  <si>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</si>
  <si>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</si>
  <si>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</si>
  <si>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</si>
  <si>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</si>
  <si>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</si>
  <si>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</si>
  <si>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</si>
  <si>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</si>
  <si>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</si>
  <si>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</si>
  <si>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</si>
  <si>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</si>
  <si>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</si>
  <si>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</si>
  <si>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</si>
  <si>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</si>
  <si>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</si>
  <si>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</si>
  <si>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</si>
  <si>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</si>
  <si>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</si>
  <si>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</si>
  <si>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</si>
  <si>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</si>
  <si>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</si>
  <si>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</si>
  <si>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</si>
  <si>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</si>
  <si>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</si>
  <si>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</si>
  <si>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</si>
  <si>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</si>
  <si>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</si>
  <si>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</si>
  <si>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</si>
  <si>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</si>
  <si>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</si>
  <si>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</si>
  <si>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</si>
  <si>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</si>
  <si>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</si>
  <si>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</si>
  <si>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</si>
  <si>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</si>
  <si>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</si>
  <si>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</si>
  <si>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</si>
  <si>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</si>
  <si>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</si>
  <si>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</si>
  <si>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</si>
  <si>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</si>
  <si>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</si>
  <si>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</si>
  <si>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</si>
  <si>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</si>
  <si>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</si>
  <si>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</si>
  <si>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</si>
  <si>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</si>
  <si>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</si>
  <si>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</si>
  <si>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</si>
  <si>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</si>
  <si>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</si>
  <si>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</si>
  <si>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</si>
  <si>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</si>
  <si>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</si>
  <si>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</si>
  <si>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</si>
  <si>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</si>
  <si>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</si>
  <si>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</si>
  <si>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</si>
  <si>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</si>
  <si>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</si>
  <si>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</si>
  <si>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</si>
  <si>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</si>
  <si>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</si>
  <si>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</si>
  <si>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</si>
  <si>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</si>
  <si>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</si>
  <si>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</si>
  <si>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</si>
  <si>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</si>
  <si>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</si>
  <si>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</si>
  <si>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</si>
  <si>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</si>
  <si>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</si>
  <si>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</si>
  <si>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</si>
  <si>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</si>
  <si>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</si>
  <si>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</si>
  <si>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</si>
  <si>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</si>
  <si>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</si>
  <si>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</si>
  <si>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</si>
  <si>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</si>
  <si>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</si>
  <si>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</si>
  <si>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</si>
  <si>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</si>
  <si>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</si>
  <si>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</si>
  <si>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</si>
  <si>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</si>
  <si>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</si>
  <si>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</si>
  <si>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</si>
  <si>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</si>
  <si>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</si>
  <si>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</si>
  <si>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</si>
  <si>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</si>
  <si>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</si>
  <si>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</si>
  <si>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</si>
  <si>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</si>
  <si>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</si>
  <si>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</si>
  <si>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</si>
  <si>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</si>
  <si>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</si>
  <si>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</si>
  <si>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</si>
  <si>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</si>
  <si>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</si>
  <si>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</si>
  <si>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</si>
  <si>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</si>
  <si>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</si>
  <si>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</si>
  <si>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</si>
  <si>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</si>
  <si>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</si>
  <si>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</si>
  <si>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</si>
  <si>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</si>
  <si>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</si>
  <si>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</si>
  <si>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</si>
  <si>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</si>
  <si>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</si>
  <si>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</si>
  <si>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</si>
  <si>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</si>
  <si>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</si>
  <si>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</si>
  <si>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</si>
  <si>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</si>
  <si>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</si>
  <si>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</si>
  <si>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</si>
  <si>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</si>
  <si>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</si>
  <si>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</si>
  <si>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</si>
  <si>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</si>
  <si>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</si>
  <si>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</si>
  <si>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</si>
  <si>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</si>
  <si>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</si>
  <si>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</si>
  <si>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</si>
  <si>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</si>
  <si>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</si>
  <si>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</si>
  <si>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</si>
  <si>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</si>
  <si>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</si>
  <si>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</si>
  <si>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</si>
  <si>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</si>
  <si>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</si>
  <si>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</si>
  <si>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</si>
  <si>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</si>
  <si>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</si>
  <si>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</si>
  <si>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</si>
  <si>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</si>
  <si>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</si>
  <si>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</si>
  <si>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</si>
  <si>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</si>
  <si>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</si>
  <si>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</si>
  <si>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</si>
  <si>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</si>
  <si>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</si>
  <si>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</si>
  <si>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</si>
  <si>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</si>
  <si>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</si>
  <si>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</si>
  <si>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</si>
  <si>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</si>
  <si>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</si>
  <si>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</si>
  <si>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</si>
  <si>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</si>
  <si>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</si>
  <si>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</si>
  <si>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</si>
  <si>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</si>
  <si>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</si>
  <si>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</si>
  <si>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</si>
  <si>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</si>
  <si>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</si>
  <si>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</si>
  <si>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</si>
  <si>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</si>
  <si>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</si>
  <si>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</si>
  <si>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</si>
  <si>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</si>
  <si>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</si>
  <si>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</si>
  <si>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</si>
  <si>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</si>
  <si>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</si>
  <si>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</si>
  <si>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</si>
  <si>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</si>
  <si>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</si>
  <si>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</si>
  <si>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</si>
  <si>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</si>
  <si>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</si>
  <si>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</si>
  <si>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</si>
  <si>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</si>
  <si>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</si>
  <si>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</si>
  <si>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</si>
  <si>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</si>
  <si>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</si>
  <si>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</si>
  <si>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</si>
  <si>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</si>
  <si>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</si>
  <si>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</si>
  <si>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</si>
  <si>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</si>
  <si>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</si>
  <si>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</si>
  <si>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</si>
  <si>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</si>
  <si>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</si>
  <si>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</si>
  <si>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</si>
  <si>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</si>
  <si>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</si>
  <si>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</si>
  <si>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</si>
  <si>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</si>
  <si>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</si>
  <si>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</si>
  <si>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</si>
  <si>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</si>
  <si>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</si>
  <si>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</si>
  <si>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</si>
  <si>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</si>
  <si>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</si>
  <si>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</si>
  <si>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</si>
  <si>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</si>
  <si>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</si>
  <si>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</si>
  <si>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</si>
  <si>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</si>
  <si>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</si>
  <si>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</si>
  <si>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</si>
  <si>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</si>
  <si>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</si>
  <si>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</si>
  <si>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</si>
  <si>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</si>
  <si>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</si>
  <si>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</si>
  <si>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</si>
  <si>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</si>
  <si>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</si>
  <si>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</si>
  <si>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</si>
  <si>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</si>
  <si>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</si>
  <si>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</si>
  <si>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</si>
  <si>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</si>
  <si>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</si>
  <si>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</si>
  <si>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</si>
  <si>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</si>
  <si>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</si>
  <si>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</si>
  <si>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</si>
  <si>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</si>
  <si>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</si>
  <si>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</si>
  <si>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</si>
  <si>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</si>
  <si>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</si>
  <si>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</si>
  <si>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</si>
  <si>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</si>
  <si>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</si>
  <si>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</si>
  <si>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</si>
  <si>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</si>
  <si>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</si>
  <si>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</si>
  <si>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</si>
  <si>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</si>
  <si>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</si>
  <si>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</si>
  <si>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</si>
  <si>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</si>
  <si>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</si>
  <si>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</si>
  <si>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</si>
  <si>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</si>
  <si>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</si>
  <si>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</si>
  <si>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</si>
  <si>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</si>
  <si>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</si>
  <si>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</si>
  <si>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</si>
  <si>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</si>
  <si>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</si>
  <si>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</si>
  <si>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</si>
  <si>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</si>
  <si>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</si>
  <si>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</si>
  <si>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</si>
  <si>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</si>
  <si>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</si>
  <si>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</si>
  <si>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</si>
  <si>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</si>
  <si>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</si>
  <si>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</si>
  <si>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</si>
  <si>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</si>
  <si>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</si>
  <si>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</si>
  <si>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</si>
  <si>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</si>
  <si>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</si>
  <si>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</si>
  <si>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</si>
  <si>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</si>
  <si>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</si>
  <si>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</si>
  <si>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</si>
  <si>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</si>
  <si>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</si>
  <si>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</si>
  <si>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</si>
  <si>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</si>
  <si>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</si>
  <si>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</si>
  <si>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</si>
  <si>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</si>
  <si>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</si>
  <si>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</si>
  <si>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</si>
  <si>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</si>
  <si>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</si>
  <si>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</si>
  <si>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</si>
  <si>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</si>
  <si>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</si>
  <si>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</si>
  <si>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</si>
  <si>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</si>
  <si>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</si>
  <si>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</si>
  <si>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</si>
  <si>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</si>
  <si>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</si>
  <si>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</si>
  <si>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</si>
  <si>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</si>
  <si>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</si>
  <si>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</si>
  <si>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</si>
  <si>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</si>
  <si>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</si>
  <si>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</si>
  <si>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</si>
  <si>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</si>
  <si>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</si>
  <si>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</si>
  <si>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</si>
  <si>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</si>
  <si>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</si>
  <si>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</si>
  <si>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</si>
  <si>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</si>
  <si>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</si>
  <si>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</si>
  <si>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</si>
  <si>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</si>
  <si>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</si>
  <si>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</si>
  <si>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</si>
  <si>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</si>
  <si>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</si>
  <si>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</si>
  <si>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</si>
  <si>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</si>
  <si>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</si>
  <si>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</si>
  <si>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</si>
  <si>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</si>
  <si>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</si>
  <si>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</si>
  <si>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</si>
  <si>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</si>
  <si>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</si>
  <si>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</si>
  <si>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</si>
  <si>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</si>
  <si>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</si>
  <si>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</si>
  <si>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</si>
  <si>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</si>
  <si>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</si>
  <si>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</si>
  <si>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</si>
  <si>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</si>
  <si>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</si>
  <si>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</si>
  <si>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</si>
  <si>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</si>
  <si>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</si>
  <si>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</si>
  <si>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</si>
  <si>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</si>
  <si>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</si>
  <si>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</si>
  <si>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</si>
  <si>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</si>
  <si>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</si>
  <si>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</si>
  <si>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</si>
  <si>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</si>
  <si>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</si>
  <si>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</si>
  <si>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</si>
  <si>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</si>
  <si>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</si>
  <si>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</si>
  <si>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</si>
  <si>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</si>
  <si>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</si>
  <si>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</si>
  <si>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</si>
  <si>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</si>
  <si>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</si>
  <si>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</si>
  <si>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</si>
  <si>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</si>
  <si>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</si>
  <si>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</si>
  <si>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</si>
  <si>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</si>
  <si>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</si>
  <si>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</si>
  <si>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</si>
  <si>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</si>
  <si>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</si>
  <si>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</si>
  <si>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</si>
  <si>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</si>
  <si>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</si>
  <si>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</si>
  <si>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</si>
  <si>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</si>
  <si>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</si>
  <si>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</si>
  <si>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</si>
  <si>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</si>
  <si>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</si>
  <si>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</si>
  <si>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</si>
  <si>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</si>
  <si>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</si>
  <si>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</si>
  <si>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</si>
  <si>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</si>
  <si>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</si>
  <si>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</si>
  <si>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</si>
  <si>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</si>
  <si>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</si>
  <si>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</si>
  <si>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</si>
  <si>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</si>
  <si>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</si>
  <si>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</si>
  <si>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</si>
  <si>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</si>
  <si>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</si>
  <si>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</si>
  <si>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</si>
  <si>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</si>
  <si>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</si>
  <si>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</si>
  <si>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</si>
  <si>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</si>
  <si>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</si>
  <si>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</si>
  <si>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</si>
  <si>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</si>
  <si>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</si>
  <si>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</si>
  <si>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</si>
  <si>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</si>
  <si>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</si>
  <si>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</si>
  <si>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</si>
  <si>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</si>
  <si>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</si>
  <si>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</si>
  <si>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</si>
  <si>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</si>
  <si>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</si>
  <si>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</si>
  <si>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</si>
  <si>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</si>
  <si>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</si>
  <si>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</si>
  <si>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</si>
  <si>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</si>
  <si>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</si>
  <si>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</si>
  <si>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</si>
  <si>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</si>
  <si>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</si>
  <si>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</si>
  <si>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</si>
  <si>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</si>
  <si>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</si>
  <si>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</si>
  <si>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</si>
  <si>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</si>
  <si>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</si>
  <si>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</si>
  <si>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</si>
  <si>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</si>
  <si>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</si>
  <si>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</si>
  <si>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</si>
  <si>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</si>
  <si>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</si>
  <si>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</si>
  <si>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</si>
  <si>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</si>
  <si>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</si>
  <si>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</si>
  <si>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</si>
  <si>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</si>
  <si>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</si>
  <si>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</si>
  <si>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</si>
  <si>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</si>
  <si>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</si>
  <si>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</si>
  <si>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</si>
  <si>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</si>
  <si>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</si>
  <si>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</si>
  <si>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</si>
  <si>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</si>
  <si>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</si>
  <si>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</si>
  <si>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</si>
  <si>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</si>
  <si>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</si>
  <si>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</si>
  <si>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</si>
  <si>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</si>
  <si>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</si>
  <si>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</si>
  <si>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</si>
  <si>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</si>
  <si>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</si>
  <si>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</si>
  <si>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</si>
  <si>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</si>
  <si>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</si>
  <si>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</si>
  <si>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</si>
  <si>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</si>
  <si>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</si>
  <si>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</si>
  <si>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</si>
  <si>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</si>
  <si>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</si>
  <si>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</si>
  <si>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</si>
  <si>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</si>
  <si>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</si>
  <si>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</si>
  <si>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</si>
  <si>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</si>
  <si>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</si>
  <si>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</si>
  <si>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</si>
  <si>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</si>
  <si>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</si>
  <si>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</si>
  <si>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</si>
  <si>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</si>
  <si>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</si>
  <si>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</si>
  <si>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</si>
  <si>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</si>
  <si>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</si>
  <si>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</si>
  <si>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</si>
  <si>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</si>
  <si>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</si>
  <si>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</si>
  <si>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</si>
  <si>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</si>
  <si>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</si>
  <si>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</si>
  <si>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</si>
  <si>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</si>
  <si>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</si>
  <si>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</si>
  <si>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</si>
  <si>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</si>
  <si>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</si>
  <si>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</si>
  <si>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</si>
  <si>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</si>
  <si>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</si>
  <si>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</si>
  <si>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</si>
  <si>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</si>
  <si>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</si>
  <si>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</si>
  <si>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</si>
  <si>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</si>
  <si>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</si>
  <si>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</si>
  <si>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</si>
  <si>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</si>
  <si>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</si>
  <si>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</si>
  <si>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</si>
  <si>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</si>
  <si>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</si>
  <si>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</si>
  <si>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</si>
  <si>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</si>
  <si>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</si>
  <si>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</si>
  <si>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</si>
  <si>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</si>
  <si>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</si>
  <si>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</si>
  <si>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</si>
  <si>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</si>
  <si>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</si>
  <si>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</si>
  <si>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</si>
  <si>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</si>
  <si>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</si>
  <si>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</si>
  <si>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</si>
  <si>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</si>
  <si>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</si>
  <si>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</si>
  <si>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</si>
  <si>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</si>
  <si>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</si>
  <si>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</si>
  <si>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</si>
  <si>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</si>
  <si>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</si>
  <si>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</si>
  <si>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</si>
  <si>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</si>
  <si>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</si>
  <si>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</si>
  <si>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</si>
  <si>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</si>
  <si>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</si>
  <si>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</si>
  <si>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</si>
  <si>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</si>
  <si>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</si>
  <si>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</si>
  <si>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</si>
  <si>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</si>
  <si>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</si>
  <si>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</si>
  <si>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</si>
  <si>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</si>
  <si>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</si>
  <si>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</si>
  <si>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</si>
  <si>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</si>
  <si>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</si>
  <si>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</si>
  <si>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</si>
  <si>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</si>
  <si>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</si>
  <si>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</si>
  <si>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</si>
  <si>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</si>
  <si>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</si>
  <si>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</si>
  <si>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</si>
  <si>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</si>
  <si>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</si>
  <si>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</si>
  <si>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</si>
  <si>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</si>
  <si>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</si>
  <si>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</si>
  <si>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</si>
  <si>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</si>
  <si>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</si>
  <si>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</si>
  <si>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</si>
  <si>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</si>
  <si>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</si>
  <si>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</si>
  <si>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</si>
  <si>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</si>
  <si>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</si>
  <si>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</si>
  <si>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</si>
  <si>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</si>
  <si>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</si>
  <si>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</si>
  <si>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</si>
  <si>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</si>
  <si>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</si>
  <si>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</si>
  <si>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</si>
  <si>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</si>
  <si>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</si>
  <si>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</si>
  <si>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</si>
  <si>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</si>
  <si>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</si>
  <si>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</si>
  <si>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</si>
  <si>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</si>
  <si>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</si>
  <si>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</si>
  <si>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</si>
  <si>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</si>
  <si>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</si>
  <si>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</si>
  <si>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</si>
  <si>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</si>
  <si>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</si>
  <si>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</si>
  <si>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</si>
  <si>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</si>
  <si>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</si>
  <si>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</si>
  <si>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</si>
  <si>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</si>
  <si>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</si>
  <si>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</si>
  <si>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</si>
  <si>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</si>
  <si>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</si>
  <si>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</si>
  <si>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</si>
  <si>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</si>
  <si>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</si>
  <si>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</si>
  <si>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</si>
  <si>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</si>
  <si>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</si>
  <si>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</si>
  <si>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</si>
  <si>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</si>
  <si>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</si>
  <si>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</si>
  <si>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</si>
  <si>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</si>
  <si>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</si>
  <si>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</si>
  <si>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</si>
  <si>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</si>
  <si>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</si>
  <si>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</si>
  <si>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</si>
  <si>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</si>
  <si>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</si>
  <si>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</si>
  <si>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</si>
  <si>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</si>
  <si>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</si>
  <si>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</si>
  <si>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</si>
  <si>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</si>
  <si>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</si>
  <si>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</si>
  <si>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</si>
  <si>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</si>
  <si>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</si>
  <si>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</si>
  <si>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</si>
  <si>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</si>
  <si>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</si>
  <si>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</si>
  <si>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</si>
  <si>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</si>
  <si>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</si>
  <si>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</si>
  <si>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</si>
  <si>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</si>
  <si>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</si>
  <si>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</si>
  <si>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</si>
  <si>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</si>
  <si>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</si>
  <si>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</si>
  <si>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</si>
  <si>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</si>
  <si>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</si>
  <si>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</si>
  <si>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</si>
  <si>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</si>
  <si>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</si>
  <si>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</si>
  <si>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</si>
  <si>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</si>
  <si>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</si>
  <si>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</si>
  <si>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</si>
  <si>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</si>
  <si>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</si>
  <si>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</si>
  <si>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</si>
  <si>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</si>
  <si>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</si>
  <si>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</si>
  <si>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</si>
  <si>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</si>
  <si>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</si>
  <si>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</si>
  <si>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</si>
  <si>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</si>
  <si>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</si>
  <si>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</si>
  <si>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</si>
  <si>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</si>
  <si>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</si>
  <si>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</si>
  <si>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</si>
  <si>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</si>
  <si>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</si>
  <si>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</si>
  <si>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</si>
  <si>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</si>
  <si>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</si>
  <si>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</si>
  <si>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</si>
  <si>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</si>
  <si>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</si>
  <si>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</si>
  <si>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</si>
  <si>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</si>
  <si>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</si>
  <si>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</si>
  <si>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</si>
  <si>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</si>
  <si>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</si>
  <si>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</si>
  <si>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</si>
  <si>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</si>
  <si>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</si>
  <si>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</si>
  <si>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</si>
  <si>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</si>
  <si>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</si>
  <si>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</si>
  <si>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</si>
  <si>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</si>
  <si>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</si>
  <si>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</si>
  <si>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</si>
  <si>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</si>
  <si>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</si>
  <si>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</si>
  <si>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</si>
  <si>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</si>
  <si>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</si>
  <si>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</si>
  <si>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</si>
  <si>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</si>
  <si>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</si>
  <si>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</si>
  <si>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</si>
  <si>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</si>
  <si>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</si>
  <si>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</si>
  <si>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</si>
  <si>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</si>
  <si>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</si>
  <si>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</si>
  <si>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</si>
  <si>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</si>
  <si>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</si>
  <si>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</si>
  <si>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</si>
  <si>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</si>
  <si>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</si>
  <si>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</si>
  <si>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</si>
  <si>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</si>
  <si>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</si>
  <si>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</si>
  <si>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</si>
  <si>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</si>
  <si>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</si>
  <si>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</si>
  <si>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</si>
  <si>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</si>
  <si>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</si>
  <si>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</si>
  <si>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</si>
  <si>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</si>
  <si>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</si>
  <si>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</si>
  <si>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</si>
  <si>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</si>
  <si>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</si>
  <si>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</si>
  <si>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</si>
  <si>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</si>
  <si>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</si>
  <si>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</si>
  <si>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</si>
  <si>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</si>
  <si>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</si>
  <si>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</si>
  <si>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</si>
  <si>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</si>
  <si>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</si>
  <si>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</si>
  <si>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</si>
  <si>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</si>
  <si>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</si>
  <si>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</si>
  <si>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</si>
  <si>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</si>
  <si>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</si>
  <si>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</si>
  <si>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</si>
  <si>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</si>
  <si>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</si>
  <si>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</si>
  <si>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</si>
  <si>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</si>
  <si>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</si>
  <si>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</si>
  <si>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</si>
  <si>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</si>
  <si>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</si>
  <si>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</si>
  <si>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</si>
  <si>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</si>
  <si>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</si>
  <si>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</si>
  <si>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</si>
  <si>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</si>
  <si>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</si>
  <si>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</si>
  <si>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</si>
  <si>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</si>
  <si>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</si>
  <si>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</si>
  <si>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</si>
  <si>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</si>
  <si>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</si>
  <si>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</si>
  <si>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</si>
  <si>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</si>
  <si>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</si>
  <si>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</si>
  <si>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</si>
  <si>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</si>
  <si>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</si>
  <si>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</si>
  <si>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</si>
  <si>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</si>
  <si>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</si>
  <si>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</si>
  <si>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</si>
  <si>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</si>
  <si>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</si>
  <si>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</si>
  <si>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</si>
  <si>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</si>
  <si>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</si>
  <si>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</si>
  <si>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</si>
  <si>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</si>
  <si>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</si>
  <si>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</si>
  <si>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</si>
  <si>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</si>
  <si>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</si>
  <si>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</si>
  <si>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</si>
  <si>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</si>
  <si>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</si>
  <si>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</si>
  <si>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</si>
  <si>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</si>
  <si>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</si>
  <si>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</si>
  <si>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</si>
  <si>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</si>
  <si>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</si>
  <si>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</si>
  <si>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</si>
  <si>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</si>
  <si>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</si>
  <si>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</si>
  <si>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</si>
  <si>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</si>
  <si>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</si>
  <si>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</si>
  <si>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</si>
  <si>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</si>
  <si>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</si>
  <si>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</si>
  <si>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</si>
  <si>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</si>
  <si>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</si>
  <si>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</si>
  <si>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</si>
  <si>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</si>
  <si>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</si>
  <si>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</si>
  <si>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</si>
  <si>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</si>
  <si>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</si>
  <si>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</si>
  <si>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</si>
  <si>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</si>
  <si>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</si>
  <si>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</si>
  <si>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</si>
  <si>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</si>
  <si>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</si>
  <si>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</si>
  <si>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</si>
  <si>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</si>
  <si>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</si>
  <si>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</si>
  <si>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</si>
  <si>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</si>
  <si>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</si>
  <si>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</si>
  <si>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</si>
  <si>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</si>
  <si>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</si>
  <si>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</si>
  <si>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</si>
  <si>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</si>
  <si>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</si>
  <si>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</si>
  <si>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</si>
  <si>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</si>
  <si>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</si>
  <si>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</si>
  <si>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</si>
  <si>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</si>
  <si>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</si>
  <si>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</si>
  <si>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</si>
  <si>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</si>
  <si>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</si>
  <si>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</si>
  <si>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</si>
  <si>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</si>
  <si>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</si>
  <si>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</si>
  <si>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</si>
  <si>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</si>
  <si>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</si>
  <si>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</si>
  <si>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</si>
  <si>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</si>
  <si>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</si>
  <si>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</si>
  <si>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</si>
  <si>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</si>
  <si>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</si>
  <si>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</si>
  <si>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</si>
  <si>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</si>
  <si>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</si>
  <si>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</si>
  <si>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</si>
  <si>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</si>
  <si>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</si>
  <si>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</si>
  <si>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</si>
  <si>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</si>
  <si>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</si>
  <si>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</si>
  <si>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</si>
  <si>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</si>
  <si>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</si>
  <si>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</si>
  <si>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</si>
  <si>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</si>
  <si>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</si>
  <si>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</si>
  <si>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</si>
  <si>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</si>
  <si>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</si>
  <si>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</si>
  <si>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</si>
  <si>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</si>
  <si>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</si>
  <si>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</si>
  <si>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</si>
  <si>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</si>
  <si>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</si>
  <si>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</si>
  <si>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</si>
  <si>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</si>
  <si>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</si>
  <si>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</si>
  <si>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</si>
  <si>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</si>
  <si>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</si>
  <si>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</si>
  <si>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</si>
  <si>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</si>
  <si>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</si>
  <si>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</si>
  <si>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</si>
  <si>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</si>
  <si>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</si>
  <si>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</si>
  <si>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</si>
  <si>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</si>
  <si>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</si>
  <si>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</si>
  <si>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</si>
  <si>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</si>
  <si>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</si>
  <si>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</si>
  <si>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</si>
  <si>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</si>
  <si>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</si>
  <si>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</si>
  <si>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</si>
  <si>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</si>
  <si>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</si>
  <si>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</si>
  <si>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</si>
  <si>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</si>
  <si>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</si>
  <si>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</si>
  <si>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</si>
  <si>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</si>
  <si>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</si>
  <si>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</si>
  <si>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</si>
  <si>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</si>
  <si>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</si>
  <si>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</si>
  <si>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</si>
  <si>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</si>
  <si>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</si>
  <si>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</si>
  <si>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</si>
  <si>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</si>
  <si>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</si>
  <si>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</si>
  <si>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</si>
  <si>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</si>
  <si>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</si>
  <si>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</si>
  <si>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</si>
  <si>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</si>
  <si>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</si>
  <si>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</si>
  <si>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</si>
  <si>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</si>
  <si>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</si>
  <si>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</si>
  <si>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</si>
  <si>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</si>
  <si>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</si>
  <si>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</si>
  <si>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</si>
  <si>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</si>
  <si>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</si>
  <si>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</si>
  <si>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</si>
  <si>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</si>
  <si>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</si>
  <si>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</si>
  <si>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</si>
  <si>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</si>
  <si>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</si>
  <si>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</si>
  <si>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</si>
  <si>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</si>
  <si>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</si>
  <si>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</si>
  <si>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</si>
  <si>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</si>
  <si>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</si>
  <si>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</si>
  <si>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</si>
  <si>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</si>
  <si>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</si>
  <si>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</si>
  <si>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</si>
  <si>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</si>
  <si>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</si>
  <si>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</si>
  <si>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</si>
  <si>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</si>
  <si>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</si>
  <si>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</si>
  <si>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</si>
  <si>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</si>
  <si>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</si>
  <si>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</si>
  <si>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</si>
  <si>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</si>
  <si>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</si>
  <si>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</si>
  <si>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</si>
  <si>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</si>
  <si>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</si>
  <si>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</si>
  <si>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</si>
  <si>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</si>
  <si>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</si>
  <si>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</si>
  <si>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</si>
  <si>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</si>
  <si>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</si>
  <si>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</si>
  <si>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</si>
  <si>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</si>
  <si>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</si>
  <si>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</si>
  <si>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</si>
  <si>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</si>
  <si>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</si>
  <si>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</si>
  <si>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</si>
  <si>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</si>
  <si>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</si>
  <si>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</si>
  <si>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</si>
  <si>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</si>
  <si>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</si>
  <si>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</si>
  <si>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</si>
  <si>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</si>
  <si>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</si>
  <si>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</si>
  <si>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</si>
  <si>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</si>
  <si>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</si>
  <si>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</si>
  <si>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</si>
  <si>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</si>
  <si>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</si>
  <si>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</si>
  <si>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</si>
  <si>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</si>
  <si>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</si>
  <si>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</si>
  <si>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</si>
  <si>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</si>
  <si>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</si>
  <si>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</si>
  <si>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</si>
  <si>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</si>
  <si>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</si>
  <si>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</si>
  <si>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</si>
  <si>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</si>
  <si>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</si>
  <si>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</si>
  <si>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</si>
  <si>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</si>
  <si>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</si>
  <si>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</si>
  <si>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</si>
  <si>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</si>
  <si>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</si>
  <si>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</si>
  <si>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</si>
  <si>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</si>
  <si>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</si>
  <si>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</si>
  <si>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</si>
  <si>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</si>
  <si>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</si>
  <si>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</si>
  <si>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</si>
  <si>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</si>
  <si>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</si>
  <si>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</si>
  <si>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</si>
  <si>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</si>
  <si>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</si>
  <si>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</si>
  <si>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</si>
  <si>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</si>
  <si>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</si>
  <si>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</si>
  <si>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</si>
  <si>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</si>
  <si>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</si>
  <si>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</si>
  <si>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</si>
  <si>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</si>
  <si>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</si>
  <si>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</si>
  <si>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</si>
  <si>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</si>
  <si>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</si>
  <si>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</si>
  <si>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</si>
  <si>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</si>
  <si>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</si>
  <si>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</si>
  <si>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</si>
  <si>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</si>
  <si>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</si>
  <si>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</si>
  <si>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</si>
  <si>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</si>
  <si>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</si>
  <si>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</si>
  <si>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</si>
  <si>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</si>
  <si>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</si>
  <si>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</si>
  <si>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</si>
  <si>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</si>
  <si>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</si>
  <si>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</si>
  <si>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</si>
  <si>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</si>
  <si>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</si>
  <si>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</si>
  <si>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</si>
  <si>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</si>
  <si>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</si>
  <si>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</si>
  <si>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</si>
  <si>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</si>
  <si>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</si>
  <si>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</si>
  <si>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</si>
  <si>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</si>
  <si>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</si>
  <si>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</si>
  <si>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</si>
  <si>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</si>
  <si>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</si>
  <si>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</si>
  <si>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</si>
  <si>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</si>
  <si>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</si>
  <si>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</si>
  <si>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</si>
  <si>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</si>
  <si>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</si>
  <si>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</si>
  <si>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</si>
  <si>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</si>
  <si>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</si>
  <si>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</si>
  <si>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</si>
  <si>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</si>
  <si>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</si>
  <si>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</si>
  <si>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</si>
  <si>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</si>
  <si>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</si>
  <si>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</si>
  <si>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</si>
  <si>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</si>
  <si>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</si>
  <si>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</si>
  <si>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</si>
  <si>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</si>
  <si>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</si>
  <si>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</si>
  <si>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</si>
  <si>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</si>
  <si>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</si>
  <si>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</si>
  <si>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</si>
  <si>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</si>
  <si>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</si>
  <si>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</si>
  <si>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</si>
  <si>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</si>
  <si>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</si>
  <si>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</si>
  <si>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</si>
  <si>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</si>
  <si>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</si>
  <si>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</si>
  <si>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</si>
  <si>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</si>
  <si>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</si>
  <si>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</si>
  <si>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</si>
  <si>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</si>
  <si>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</si>
  <si>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</si>
  <si>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</si>
  <si>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</si>
  <si>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</si>
  <si>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</si>
  <si>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</si>
  <si>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</si>
  <si>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</si>
  <si>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</si>
  <si>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</si>
  <si>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</si>
  <si>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</si>
  <si>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</si>
  <si>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</si>
  <si>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</si>
  <si>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</si>
  <si>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</si>
  <si>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</si>
  <si>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</si>
  <si>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</si>
  <si>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</si>
  <si>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</si>
  <si>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</si>
  <si>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</si>
  <si>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</si>
  <si>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</si>
  <si>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</si>
  <si>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</si>
  <si>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</si>
  <si>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</si>
  <si>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</si>
  <si>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</si>
  <si>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</si>
  <si>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</si>
  <si>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</si>
  <si>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</si>
  <si>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</si>
  <si>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</si>
  <si>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</si>
  <si>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</si>
  <si>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</si>
  <si>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</si>
  <si>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</si>
  <si>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</si>
  <si>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</si>
  <si>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</si>
  <si>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</si>
  <si>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</si>
  <si>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</si>
  <si>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</si>
  <si>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</si>
  <si>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</si>
  <si>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</si>
  <si>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</si>
  <si>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</si>
  <si>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</si>
  <si>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</si>
  <si>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</si>
  <si>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</si>
  <si>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</si>
  <si>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</si>
  <si>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</si>
  <si>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</si>
  <si>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</si>
  <si>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</si>
  <si>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</si>
  <si>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</si>
  <si>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</si>
  <si>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</si>
  <si>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</si>
  <si>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</si>
  <si>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</si>
  <si>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</si>
  <si>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</si>
  <si>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</si>
  <si>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</si>
  <si>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</si>
  <si>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</si>
  <si>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</si>
  <si>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</si>
  <si>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</si>
  <si>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</si>
  <si>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</si>
  <si>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</si>
  <si>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</si>
  <si>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</si>
  <si>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</si>
  <si>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</si>
  <si>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</si>
  <si>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</si>
  <si>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</si>
  <si>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</si>
  <si>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</si>
  <si>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</si>
  <si>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</si>
  <si>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</si>
  <si>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</si>
  <si>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</si>
  <si>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</si>
  <si>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</si>
  <si>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</si>
  <si>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</si>
  <si>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</si>
  <si>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</si>
  <si>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</si>
  <si>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</si>
  <si>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</si>
  <si>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</si>
  <si>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</si>
  <si>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</si>
  <si>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</si>
  <si>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</si>
  <si>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</si>
  <si>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</si>
  <si>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</si>
  <si>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</si>
  <si>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</si>
  <si>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</si>
  <si>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</si>
  <si>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</si>
  <si>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</si>
  <si>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</si>
  <si>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</si>
  <si>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</si>
  <si>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</si>
  <si>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</si>
  <si>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</si>
  <si>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</si>
  <si>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</si>
  <si>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</si>
  <si>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</si>
  <si>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</si>
  <si>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</si>
  <si>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</si>
  <si>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</si>
  <si>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</si>
  <si>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</si>
  <si>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</si>
  <si>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</si>
  <si>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</si>
  <si>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</si>
  <si>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</si>
  <si>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</si>
  <si>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</si>
  <si>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</si>
  <si>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</si>
  <si>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</si>
  <si>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</si>
  <si>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</si>
  <si>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</si>
  <si>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</si>
  <si>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</si>
  <si>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</si>
  <si>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</si>
  <si>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</si>
  <si>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</si>
  <si>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</si>
  <si>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</si>
  <si>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</si>
  <si>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</si>
  <si>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</si>
  <si>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</si>
  <si>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</si>
  <si>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</si>
  <si>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</si>
  <si>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</si>
  <si>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</si>
  <si>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</si>
  <si>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</si>
  <si>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</si>
  <si>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</si>
  <si>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</si>
  <si>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</si>
  <si>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</si>
  <si>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</si>
  <si>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</si>
  <si>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</si>
  <si>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</si>
  <si>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</si>
  <si>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</si>
  <si>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</si>
  <si>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</si>
  <si>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</si>
  <si>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</si>
  <si>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</si>
  <si>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</si>
  <si>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</si>
  <si>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</si>
  <si>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</si>
  <si>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</si>
  <si>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</si>
  <si>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</si>
  <si>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</si>
  <si>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</si>
  <si>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</si>
  <si>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</si>
  <si>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</si>
  <si>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</si>
  <si>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</si>
  <si>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</si>
  <si>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</si>
  <si>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</si>
  <si>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</si>
  <si>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</si>
  <si>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</si>
  <si>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</si>
  <si>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</si>
  <si>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</si>
  <si>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</si>
  <si>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</si>
  <si>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</si>
  <si>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</si>
  <si>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</si>
  <si>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</si>
  <si>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</si>
  <si>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</si>
  <si>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</si>
  <si>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</si>
  <si>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</si>
  <si>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</si>
  <si>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</si>
  <si>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</si>
  <si>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</si>
  <si>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</si>
  <si>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</si>
  <si>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</si>
  <si>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</si>
  <si>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</si>
  <si>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</si>
  <si>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</si>
  <si>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</si>
  <si>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</si>
  <si>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</si>
  <si>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</si>
  <si>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</si>
  <si>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</si>
  <si>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</si>
  <si>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</si>
  <si>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</si>
  <si>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</si>
  <si>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</si>
  <si>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</si>
  <si>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</si>
  <si>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</si>
  <si>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</si>
  <si>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</si>
  <si>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</si>
  <si>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</si>
  <si>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</si>
  <si>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</si>
  <si>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</si>
  <si>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</si>
  <si>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</si>
  <si>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</si>
  <si>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</si>
  <si>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</si>
  <si>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</si>
  <si>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</si>
  <si>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</si>
  <si>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</si>
  <si>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</si>
  <si>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</si>
  <si>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</si>
  <si>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</si>
  <si>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</si>
  <si>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</si>
  <si>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</si>
  <si>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</si>
  <si>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</si>
  <si>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</si>
  <si>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</si>
  <si>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</si>
  <si>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</si>
  <si>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</si>
  <si>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</si>
  <si>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</si>
  <si>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</si>
  <si>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</si>
  <si>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</si>
  <si>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</si>
  <si>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</si>
  <si>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</si>
  <si>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</si>
  <si>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</si>
  <si>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</si>
  <si>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</si>
  <si>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</si>
  <si>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</si>
  <si>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</si>
  <si>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</si>
  <si>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</si>
  <si>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</si>
  <si>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</si>
  <si>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</si>
  <si>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</si>
  <si>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</si>
  <si>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</si>
  <si>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</si>
  <si>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</si>
  <si>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</si>
  <si>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</si>
  <si>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</si>
  <si>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</si>
  <si>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</si>
  <si>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</si>
  <si>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</si>
  <si>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</si>
  <si>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</si>
  <si>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</si>
  <si>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</si>
  <si>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</si>
  <si>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</si>
  <si>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</si>
  <si>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</si>
  <si>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</si>
  <si>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</si>
  <si>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</si>
  <si>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</si>
  <si>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</si>
  <si>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</si>
  <si>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</si>
  <si>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</si>
  <si>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</si>
  <si>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</si>
  <si>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</si>
  <si>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</si>
  <si>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</si>
  <si>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</si>
  <si>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</si>
  <si>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</si>
  <si>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</si>
  <si>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</si>
  <si>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</si>
  <si>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</si>
  <si>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</si>
  <si>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</si>
  <si>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</si>
  <si>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</si>
  <si>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</si>
  <si>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</si>
  <si>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</si>
  <si>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</si>
  <si>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</si>
  <si>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</si>
  <si>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</si>
  <si>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</si>
  <si>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</si>
  <si>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</si>
  <si>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</si>
  <si>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</si>
  <si>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</si>
  <si>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</si>
  <si>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</si>
  <si>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</si>
  <si>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</si>
  <si>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</si>
  <si>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</si>
  <si>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</si>
  <si>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</si>
  <si>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</si>
  <si>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</si>
  <si>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</si>
  <si>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</si>
  <si>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</si>
  <si>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</si>
  <si>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</si>
  <si>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</si>
  <si>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</si>
  <si>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</si>
  <si>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</si>
  <si>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</si>
  <si>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</si>
  <si>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</si>
  <si>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</si>
  <si>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</si>
  <si>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</si>
  <si>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</si>
  <si>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</si>
  <si>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</si>
  <si>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</si>
  <si>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</si>
  <si>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</si>
  <si>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</si>
  <si>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</si>
  <si>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</si>
  <si>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</si>
  <si>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</si>
  <si>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</si>
  <si>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</si>
  <si>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</si>
  <si>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</si>
  <si>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</si>
  <si>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</si>
  <si>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</si>
  <si>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</si>
  <si>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</si>
  <si>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</si>
  <si>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</si>
  <si>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</si>
  <si>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</si>
  <si>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</si>
  <si>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</si>
  <si>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</si>
  <si>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</si>
  <si>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</si>
  <si>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</si>
  <si>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</si>
  <si>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</si>
  <si>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</si>
  <si>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</si>
  <si>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</si>
  <si>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</si>
  <si>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</si>
  <si>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</si>
  <si>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</si>
  <si>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</si>
  <si>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</si>
  <si>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</si>
  <si>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</si>
  <si>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</si>
  <si>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</si>
  <si>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</si>
  <si>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</si>
  <si>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</si>
  <si>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</si>
  <si>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</si>
  <si>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</si>
  <si>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</si>
  <si>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</si>
  <si>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</si>
  <si>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</si>
  <si>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</si>
  <si>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</si>
  <si>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</si>
  <si>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</si>
  <si>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</si>
  <si>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</si>
  <si>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</si>
  <si>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</si>
  <si>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</si>
  <si>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</si>
  <si>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</si>
  <si>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</si>
  <si>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</si>
  <si>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</si>
  <si>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</si>
  <si>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</si>
  <si>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</si>
  <si>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</si>
  <si>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</si>
  <si>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</si>
  <si>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</si>
  <si>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</si>
  <si>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</si>
  <si>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</si>
  <si>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</si>
  <si>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</si>
  <si>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</si>
  <si>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</si>
  <si>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</si>
  <si>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</si>
  <si>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</si>
  <si>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</si>
  <si>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</si>
  <si>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</si>
  <si>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</si>
  <si>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</si>
  <si>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</si>
  <si>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</si>
  <si>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</si>
  <si>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</si>
  <si>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</si>
  <si>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</si>
  <si>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</si>
  <si>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</si>
  <si>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</si>
  <si>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</si>
  <si>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</si>
  <si>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</si>
  <si>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</si>
  <si>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</si>
  <si>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</si>
  <si>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</si>
  <si>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</si>
  <si>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</si>
  <si>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</si>
  <si>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</si>
  <si>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</si>
  <si>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</si>
  <si>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</si>
  <si>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</si>
  <si>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</si>
  <si>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</si>
  <si>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</si>
  <si>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</si>
  <si>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</si>
  <si>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</si>
  <si>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</si>
  <si>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</si>
  <si>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</si>
  <si>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</si>
  <si>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</si>
  <si>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</si>
  <si>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</si>
  <si>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</si>
  <si>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</si>
  <si>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</si>
  <si>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</si>
  <si>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</si>
  <si>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</si>
  <si>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</si>
  <si>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</si>
  <si>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</si>
  <si>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</si>
  <si>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</si>
  <si>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</si>
  <si>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</si>
  <si>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</si>
  <si>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</si>
  <si>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</si>
  <si>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</si>
  <si>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</si>
  <si>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</si>
  <si>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</si>
  <si>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</si>
  <si>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</si>
  <si>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</si>
  <si>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</si>
  <si>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</si>
  <si>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</si>
  <si>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</si>
  <si>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</si>
  <si>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</si>
  <si>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</si>
  <si>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</si>
  <si>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</si>
  <si>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</si>
  <si>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</si>
  <si>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</si>
  <si>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</si>
  <si>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</si>
  <si>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</si>
  <si>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</si>
  <si>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</si>
  <si>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</si>
  <si>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</si>
  <si>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</si>
  <si>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</si>
  <si>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</si>
  <si>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</si>
  <si>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</si>
  <si>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</si>
  <si>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</si>
  <si>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</si>
  <si>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</si>
  <si>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</si>
  <si>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</si>
  <si>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</si>
  <si>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</si>
  <si>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</si>
  <si>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</si>
  <si>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</si>
  <si>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</si>
  <si>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</si>
  <si>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</si>
  <si>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</si>
  <si>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</si>
  <si>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</si>
  <si>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</si>
  <si>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</si>
  <si>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</si>
  <si>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</si>
  <si>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</si>
  <si>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</si>
  <si>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</si>
  <si>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</si>
  <si>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</si>
  <si>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</si>
  <si>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</si>
  <si>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</si>
  <si>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</si>
  <si>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</si>
  <si>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</si>
  <si>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</si>
  <si>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</si>
  <si>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</si>
  <si>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</si>
  <si>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</si>
  <si>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</si>
  <si>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</si>
  <si>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</si>
  <si>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</si>
  <si>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</si>
  <si>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</si>
  <si>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</si>
  <si>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</si>
  <si>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</si>
  <si>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</si>
  <si>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</si>
  <si>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</si>
  <si>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</si>
  <si>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</si>
  <si>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</si>
  <si>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</si>
  <si>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</si>
  <si>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</si>
  <si>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</si>
  <si>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</si>
  <si>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</si>
  <si>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</si>
  <si>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</si>
  <si>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</si>
  <si>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</si>
  <si>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</si>
  <si>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</si>
  <si>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</si>
  <si>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</si>
  <si>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</si>
  <si>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</si>
  <si>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</si>
  <si>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</si>
  <si>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</si>
  <si>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</si>
  <si>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</si>
  <si>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</si>
  <si>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</si>
  <si>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</si>
  <si>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</si>
  <si>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</si>
  <si>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</si>
  <si>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</si>
  <si>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</si>
  <si>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</si>
  <si>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</si>
  <si>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</si>
  <si>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</si>
  <si>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</si>
  <si>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</si>
  <si>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</si>
  <si>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</si>
  <si>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</si>
  <si>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</si>
  <si>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</si>
  <si>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</si>
  <si>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</si>
  <si>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</si>
  <si>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</si>
  <si>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</si>
  <si>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</si>
  <si>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</si>
  <si>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</si>
  <si>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</si>
  <si>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</si>
  <si>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</si>
  <si>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</si>
  <si>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</si>
  <si>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</si>
  <si>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</si>
  <si>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</si>
  <si>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</si>
  <si>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</si>
  <si>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</si>
  <si>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</si>
  <si>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</si>
  <si>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</si>
  <si>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</si>
  <si>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</si>
  <si>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</si>
  <si>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</si>
  <si>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</si>
  <si>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</si>
  <si>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</si>
  <si>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</si>
  <si>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</si>
  <si>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</si>
  <si>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</si>
  <si>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</si>
  <si>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</si>
  <si>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</si>
  <si>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</si>
  <si>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</si>
  <si>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</si>
  <si>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</si>
  <si>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</si>
  <si>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</si>
  <si>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</si>
  <si>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</si>
  <si>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</si>
  <si>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</si>
  <si>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</si>
  <si>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</si>
  <si>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</si>
  <si>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</si>
  <si>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</si>
  <si>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</si>
  <si>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</si>
  <si>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</si>
  <si>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</si>
  <si>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</si>
  <si>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</si>
  <si>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</si>
  <si>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</si>
  <si>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</si>
  <si>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</si>
  <si>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</si>
  <si>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</si>
  <si>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</si>
  <si>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</si>
  <si>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</si>
  <si>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</si>
  <si>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</si>
  <si>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</si>
  <si>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</si>
  <si>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</si>
  <si>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</si>
  <si>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</si>
  <si>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</si>
  <si>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</si>
  <si>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</si>
  <si>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</si>
  <si>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</si>
  <si>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</si>
  <si>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</si>
  <si>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</si>
  <si>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</si>
  <si>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</si>
  <si>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</si>
  <si>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</si>
  <si>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</si>
  <si>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</si>
  <si>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</si>
  <si>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</si>
  <si>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</si>
  <si>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</si>
  <si>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</si>
  <si>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</si>
  <si>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</si>
  <si>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</si>
  <si>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</si>
  <si>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</si>
  <si>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</si>
  <si>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</si>
  <si>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</si>
  <si>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</si>
  <si>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</si>
  <si>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</si>
  <si>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</si>
  <si>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</si>
  <si>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</si>
  <si>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</si>
  <si>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</si>
  <si>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</si>
  <si>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</si>
  <si>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</si>
  <si>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</si>
  <si>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</si>
  <si>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</si>
  <si>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</si>
  <si>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</si>
  <si>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</si>
  <si>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</si>
  <si>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</si>
  <si>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</si>
  <si>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</si>
  <si>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</si>
  <si>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</si>
  <si>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</si>
  <si>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</si>
  <si>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</si>
  <si>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</si>
  <si>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</si>
  <si>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</si>
  <si>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</si>
  <si>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</si>
  <si>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</si>
  <si>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</si>
  <si>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</si>
  <si>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</si>
  <si>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</si>
  <si>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</si>
  <si>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</si>
  <si>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</si>
  <si>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</si>
  <si>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</si>
  <si>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</si>
  <si>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</si>
  <si>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</si>
  <si>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</si>
  <si>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</si>
  <si>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</si>
  <si>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</si>
  <si>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</si>
  <si>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</si>
  <si>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</si>
  <si>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</si>
  <si>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</si>
  <si>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</si>
  <si>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</si>
  <si>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</si>
  <si>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</si>
  <si>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</si>
  <si>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</si>
  <si>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</si>
  <si>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</si>
  <si>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</si>
  <si>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</si>
  <si>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</si>
  <si>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</si>
  <si>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</si>
  <si>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</si>
  <si>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</si>
  <si>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</si>
  <si>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</si>
  <si>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</si>
  <si>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</si>
  <si>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</si>
  <si>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</si>
  <si>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</si>
  <si>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</si>
  <si>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</si>
  <si>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</si>
  <si>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</si>
  <si>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</si>
  <si>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</si>
  <si>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</si>
  <si>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</si>
  <si>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</si>
  <si>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</si>
  <si>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</si>
  <si>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</si>
  <si>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</si>
  <si>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</si>
  <si>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</si>
  <si>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</si>
  <si>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</si>
  <si>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</si>
  <si>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</si>
  <si>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</si>
  <si>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</si>
  <si>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</si>
  <si>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</si>
  <si>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</si>
  <si>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</si>
  <si>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</si>
  <si>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</si>
  <si>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</si>
  <si>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</si>
  <si>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</si>
  <si>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</si>
  <si>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</si>
  <si>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</si>
  <si>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</si>
  <si>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</si>
  <si>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</si>
  <si>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</si>
  <si>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</si>
  <si>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</si>
  <si>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</si>
  <si>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</si>
  <si>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</si>
  <si>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</si>
  <si>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</si>
  <si>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</si>
  <si>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</si>
  <si>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</si>
  <si>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</si>
  <si>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</si>
  <si>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</si>
  <si>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</si>
  <si>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</si>
  <si>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</si>
  <si>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</si>
  <si>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</si>
  <si>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</si>
  <si>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</si>
  <si>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</si>
  <si>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</si>
  <si>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</si>
  <si>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</si>
  <si>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</si>
  <si>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</si>
  <si>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</si>
  <si>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</si>
  <si>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</si>
  <si>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</si>
  <si>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</si>
  <si>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</si>
  <si>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</si>
  <si>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</si>
  <si>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</si>
  <si>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</si>
  <si>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</si>
  <si>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</si>
  <si>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</si>
  <si>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</si>
  <si>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</si>
  <si>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</si>
  <si>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</si>
  <si>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</si>
  <si>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</si>
  <si>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</si>
  <si>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</si>
  <si>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</si>
  <si>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</si>
  <si>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</si>
  <si>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</si>
  <si>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</si>
  <si>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</si>
  <si>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</si>
  <si>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</si>
  <si>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</si>
  <si>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</si>
  <si>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</si>
  <si>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</si>
  <si>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</si>
  <si>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</si>
  <si>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</si>
  <si>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</si>
  <si>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</si>
  <si>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</si>
  <si>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</si>
  <si>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</si>
  <si>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</si>
  <si>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</si>
  <si>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</si>
  <si>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</si>
  <si>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</si>
  <si>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</si>
  <si>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</si>
  <si>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</si>
  <si>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</si>
  <si>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</si>
  <si>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</si>
  <si>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</si>
  <si>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</si>
  <si>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</si>
  <si>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</si>
  <si>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</si>
  <si>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</si>
  <si>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</si>
  <si>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</si>
  <si>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</si>
  <si>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</si>
  <si>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</si>
  <si>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</si>
  <si>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</si>
  <si>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</si>
  <si>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</si>
  <si>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</si>
  <si>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</si>
  <si>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</si>
  <si>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</si>
  <si>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</si>
  <si>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</si>
  <si>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</si>
  <si>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</si>
  <si>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</si>
  <si>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</si>
  <si>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</si>
  <si>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</si>
  <si>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</si>
  <si>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</si>
  <si>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</si>
  <si>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</si>
  <si>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</si>
  <si>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</si>
  <si>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</si>
  <si>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</si>
  <si>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</si>
  <si>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</si>
  <si>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</si>
  <si>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</si>
  <si>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</si>
  <si>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</si>
  <si>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</si>
  <si>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</si>
  <si>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</si>
  <si>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</si>
  <si>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</si>
  <si>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</si>
  <si>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</si>
  <si>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</si>
  <si>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</si>
  <si>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</si>
  <si>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</si>
  <si>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</si>
  <si>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</si>
  <si>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</si>
  <si>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</si>
  <si>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</si>
  <si>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</si>
  <si>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</si>
  <si>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</si>
  <si>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</si>
  <si>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</si>
  <si>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</si>
  <si>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</si>
  <si>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</si>
  <si>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</si>
  <si>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</si>
  <si>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</si>
  <si>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</si>
  <si>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</si>
  <si>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</si>
  <si>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</si>
  <si>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</si>
  <si>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</si>
  <si>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</si>
  <si>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</si>
  <si>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</si>
  <si>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</si>
  <si>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</si>
  <si>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</si>
  <si>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</si>
  <si>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</si>
  <si>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</si>
  <si>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</si>
  <si>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</si>
  <si>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</si>
  <si>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</si>
  <si>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</si>
  <si>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</si>
  <si>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</si>
  <si>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</si>
  <si>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</si>
  <si>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</si>
  <si>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</si>
  <si>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</si>
  <si>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</si>
  <si>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</si>
  <si>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</si>
  <si>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</si>
  <si>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</si>
  <si>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</si>
  <si>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</si>
  <si>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</si>
  <si>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</si>
  <si>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</si>
  <si>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</si>
  <si>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</si>
  <si>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</si>
  <si>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</si>
  <si>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</si>
  <si>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</si>
  <si>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</si>
  <si>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</si>
  <si>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</si>
  <si>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</si>
  <si>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</si>
  <si>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</si>
  <si>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</si>
  <si>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</si>
  <si>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</si>
  <si>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</si>
  <si>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</si>
  <si>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</si>
  <si>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</si>
  <si>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</si>
  <si>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</si>
  <si>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</si>
  <si>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</si>
  <si>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</si>
  <si>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</si>
  <si>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</si>
  <si>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</si>
  <si>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</si>
  <si>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</si>
  <si>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</si>
  <si>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</si>
  <si>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</si>
  <si>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</si>
  <si>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</si>
  <si>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</si>
  <si>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</si>
  <si>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</si>
  <si>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</si>
  <si>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</si>
  <si>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</si>
  <si>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</si>
  <si>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</si>
  <si>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</si>
  <si>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</si>
  <si>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</si>
  <si>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</si>
  <si>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</si>
  <si>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</si>
  <si>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</si>
  <si>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</si>
  <si>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</si>
  <si>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</si>
  <si>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</si>
  <si>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</si>
  <si>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</si>
  <si>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</si>
  <si>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</si>
  <si>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</si>
  <si>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</si>
  <si>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</si>
  <si>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</si>
  <si>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</si>
  <si>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</si>
  <si>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</si>
  <si>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</si>
  <si>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</si>
  <si>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</si>
  <si>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</si>
  <si>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</si>
  <si>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</si>
  <si>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</si>
  <si>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</si>
  <si>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</si>
  <si>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</si>
  <si>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</si>
  <si>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</si>
  <si>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</si>
  <si>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</si>
  <si>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</si>
  <si>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</si>
  <si>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</si>
  <si>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</si>
  <si>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</si>
  <si>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</si>
  <si>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</si>
  <si>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</si>
  <si>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</si>
  <si>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</si>
  <si>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</si>
  <si>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</si>
  <si>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</si>
  <si>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</si>
  <si>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</si>
  <si>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</si>
  <si>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</si>
  <si>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</si>
  <si>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</si>
  <si>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</si>
  <si>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</si>
  <si>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</si>
  <si>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</si>
  <si>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</si>
  <si>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</si>
  <si>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</si>
  <si>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</si>
  <si>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</si>
  <si>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</si>
  <si>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</si>
  <si>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</si>
  <si>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</si>
  <si>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</si>
  <si>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</si>
  <si>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</si>
  <si>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</si>
  <si>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</si>
  <si>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</si>
  <si>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</si>
  <si>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</si>
  <si>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</si>
  <si>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</si>
  <si>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</si>
  <si>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</si>
  <si>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</si>
  <si>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</si>
  <si>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</si>
  <si>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</si>
  <si>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</si>
  <si>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</si>
  <si>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</si>
  <si>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</si>
  <si>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</si>
  <si>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</si>
  <si>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</si>
  <si>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</si>
  <si>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</si>
  <si>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</si>
  <si>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</si>
  <si>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</si>
  <si>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</si>
  <si>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</si>
  <si>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</si>
  <si>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</si>
  <si>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</si>
  <si>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</si>
  <si>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</si>
  <si>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</si>
  <si>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</si>
  <si>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</si>
  <si>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</si>
  <si>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</si>
  <si>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</si>
  <si>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</si>
  <si>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</si>
  <si>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</si>
  <si>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</si>
  <si>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</si>
  <si>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</si>
  <si>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</si>
  <si>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</si>
  <si>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</si>
  <si>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</si>
  <si>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</si>
  <si>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</si>
  <si>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</si>
  <si>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</si>
  <si>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</si>
  <si>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</si>
  <si>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</si>
  <si>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</si>
  <si>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</si>
  <si>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</si>
  <si>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</si>
  <si>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</si>
  <si>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</si>
  <si>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</si>
  <si>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</si>
  <si>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</si>
  <si>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</si>
  <si>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</si>
  <si>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</si>
  <si>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</si>
  <si>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</si>
  <si>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</si>
  <si>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</si>
  <si>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</si>
  <si>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</si>
  <si>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</si>
  <si>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</si>
  <si>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</si>
  <si>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</si>
  <si>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</si>
  <si>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</si>
  <si>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</si>
  <si>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</si>
  <si>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</si>
  <si>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</si>
  <si>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</si>
  <si>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</si>
  <si>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</si>
  <si>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</si>
  <si>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</si>
  <si>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</si>
  <si>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</si>
  <si>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</si>
  <si>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</si>
  <si>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</si>
  <si>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</si>
  <si>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</si>
  <si>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</si>
  <si>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</si>
  <si>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</si>
  <si>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</si>
  <si>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</si>
  <si>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</si>
  <si>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</si>
  <si>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</si>
  <si>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</si>
  <si>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</si>
  <si>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</si>
  <si>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</si>
  <si>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</si>
  <si>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</si>
  <si>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</si>
  <si>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</si>
  <si>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</si>
  <si>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</si>
  <si>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</si>
  <si>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</si>
  <si>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</si>
  <si>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</si>
  <si>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</si>
  <si>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</si>
  <si>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</si>
  <si>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</si>
  <si>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</si>
  <si>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</si>
  <si>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</si>
  <si>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</si>
  <si>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</si>
  <si>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</si>
  <si>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</si>
  <si>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</si>
  <si>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</si>
  <si>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</si>
  <si>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</si>
  <si>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</si>
  <si>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</si>
  <si>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</si>
  <si>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</si>
  <si>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</si>
  <si>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</si>
  <si>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</si>
  <si>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</si>
  <si>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</si>
  <si>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</si>
  <si>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</si>
  <si>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</si>
  <si>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</si>
  <si>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</si>
  <si>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</si>
  <si>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</si>
  <si>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</si>
  <si>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</si>
  <si>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</si>
  <si>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</si>
  <si>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</si>
  <si>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</si>
  <si>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</si>
  <si>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</si>
  <si>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</si>
  <si>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</si>
  <si>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</si>
  <si>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</si>
  <si>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</si>
  <si>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</si>
  <si>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</si>
  <si>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</si>
  <si>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</si>
  <si>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</si>
  <si>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</si>
  <si>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</si>
  <si>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</si>
  <si>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</si>
  <si>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</si>
  <si>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</si>
  <si>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</si>
  <si>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</si>
  <si>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</si>
  <si>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</si>
  <si>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</si>
  <si>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</si>
  <si>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</si>
  <si>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</si>
  <si>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</si>
  <si>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</si>
  <si>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</si>
  <si>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</si>
  <si>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</si>
  <si>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</si>
  <si>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</si>
  <si>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</si>
  <si>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</si>
  <si>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</si>
  <si>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</si>
  <si>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</si>
  <si>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</si>
  <si>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</si>
  <si>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</si>
  <si>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</si>
  <si>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</si>
  <si>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</si>
  <si>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</si>
  <si>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</si>
  <si>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</si>
  <si>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</si>
  <si>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</si>
  <si>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</si>
  <si>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</si>
  <si>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</si>
  <si>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</si>
  <si>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</si>
  <si>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</si>
  <si>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</si>
  <si>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</si>
  <si>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</si>
  <si>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</si>
  <si>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</si>
  <si>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</si>
  <si>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</si>
  <si>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</si>
  <si>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</si>
  <si>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</si>
  <si>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</si>
  <si>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</si>
  <si>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</si>
  <si>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</si>
  <si>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</si>
  <si>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</si>
  <si>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</si>
  <si>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</si>
  <si>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</si>
  <si>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</si>
  <si>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</si>
  <si>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</si>
  <si>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</si>
  <si>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</si>
  <si>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</si>
  <si>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</si>
  <si>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</si>
  <si>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</si>
  <si>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</si>
  <si>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</si>
  <si>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</si>
  <si>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</si>
  <si>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</si>
  <si>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</si>
  <si>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</si>
  <si>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</si>
  <si>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</si>
  <si>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</si>
  <si>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</si>
  <si>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</si>
  <si>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</si>
  <si>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</si>
  <si>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</si>
  <si>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</si>
  <si>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</si>
  <si>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</si>
  <si>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</si>
  <si>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</si>
  <si>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</si>
  <si>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</si>
  <si>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</si>
  <si>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</si>
  <si>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</si>
  <si>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</si>
  <si>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</si>
  <si>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</si>
  <si>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</si>
  <si>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</si>
  <si>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</si>
  <si>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</si>
  <si>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</si>
  <si>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</si>
  <si>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</si>
  <si>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</si>
  <si>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</si>
  <si>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</si>
  <si>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</si>
  <si>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</si>
  <si>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</si>
  <si>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</si>
  <si>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</si>
  <si>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</si>
  <si>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</si>
  <si>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</si>
  <si>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</si>
  <si>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</si>
  <si>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</si>
  <si>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</si>
  <si>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</si>
  <si>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</si>
  <si>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</si>
  <si>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</si>
  <si>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</si>
  <si>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</si>
  <si>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</si>
  <si>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</si>
  <si>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</si>
  <si>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</si>
  <si>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</si>
  <si>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</si>
  <si>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</si>
  <si>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</si>
  <si>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</si>
  <si>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</si>
  <si>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</si>
  <si>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</si>
  <si>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</si>
  <si>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</si>
  <si>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</si>
  <si>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</si>
  <si>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</si>
  <si>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</si>
  <si>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</si>
  <si>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</si>
  <si>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</si>
  <si>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</si>
  <si>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</si>
  <si>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</si>
  <si>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</si>
  <si>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</si>
  <si>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</si>
  <si>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</si>
  <si>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</si>
  <si>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</si>
  <si>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</si>
  <si>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</si>
  <si>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</si>
  <si>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</si>
  <si>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</si>
  <si>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</si>
  <si>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</si>
  <si>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</si>
  <si>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</si>
  <si>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</si>
  <si>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</si>
  <si>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</si>
  <si>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</si>
  <si>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</si>
  <si>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</si>
  <si>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</si>
  <si>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</si>
  <si>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</si>
  <si>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</si>
  <si>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</si>
  <si>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</si>
  <si>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</si>
  <si>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</si>
  <si>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</si>
  <si>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</si>
  <si>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</si>
  <si>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</si>
  <si>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</si>
  <si>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</si>
  <si>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</si>
  <si>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</si>
  <si>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</si>
  <si>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</si>
  <si>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</si>
  <si>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</si>
  <si>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</si>
  <si>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</si>
  <si>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</si>
  <si>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</si>
  <si>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</si>
  <si>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</si>
  <si>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</si>
  <si>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</si>
  <si>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</si>
  <si>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</si>
  <si>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</si>
  <si>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</si>
  <si>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</si>
  <si>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</si>
  <si>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</si>
  <si>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</si>
  <si>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</si>
  <si>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</si>
  <si>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</si>
  <si>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</si>
  <si>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</si>
  <si>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</si>
  <si>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</si>
  <si>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</si>
  <si>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</si>
  <si>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</si>
  <si>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</si>
  <si>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</si>
  <si>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</si>
  <si>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</si>
  <si>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</si>
  <si>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</si>
  <si>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</si>
  <si>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</si>
  <si>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</si>
  <si>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</si>
  <si>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</si>
  <si>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</si>
  <si>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</si>
  <si>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</si>
  <si>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</si>
  <si>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</si>
  <si>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</si>
  <si>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</si>
  <si>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</si>
  <si>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</si>
  <si>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</si>
  <si>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</si>
  <si>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</si>
  <si>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</si>
  <si>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</si>
  <si>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</si>
  <si>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</si>
  <si>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</si>
  <si>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</si>
  <si>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</si>
  <si>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</si>
  <si>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</si>
  <si>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</si>
  <si>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</si>
  <si>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</si>
  <si>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</si>
  <si>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</si>
  <si>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</si>
  <si>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</si>
  <si>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</si>
  <si>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</si>
  <si>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</si>
  <si>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</si>
  <si>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</si>
  <si>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</si>
  <si>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</si>
  <si>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</si>
  <si>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</si>
  <si>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</si>
  <si>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</si>
  <si>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</si>
  <si>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</si>
  <si>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</si>
  <si>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</si>
  <si>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</si>
  <si>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</si>
  <si>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</si>
  <si>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</si>
  <si>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</si>
  <si>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</si>
  <si>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</si>
  <si>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</si>
  <si>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</si>
  <si>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</si>
  <si>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</si>
  <si>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</si>
  <si>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</si>
  <si>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</si>
  <si>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</si>
  <si>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</si>
  <si>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</si>
  <si>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</si>
  <si>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</si>
  <si>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</si>
  <si>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</si>
  <si>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</si>
  <si>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</si>
  <si>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</si>
  <si>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</si>
  <si>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</si>
  <si>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</si>
  <si>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</si>
  <si>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</si>
  <si>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</si>
  <si>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</si>
  <si>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</si>
  <si>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</si>
  <si>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</si>
  <si>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</si>
  <si>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</si>
  <si>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</si>
  <si>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</si>
  <si>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</si>
  <si>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</si>
  <si>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</si>
  <si>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</si>
  <si>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</si>
  <si>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</si>
  <si>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</si>
  <si>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</si>
  <si>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</si>
  <si>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</si>
  <si>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</si>
  <si>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</si>
  <si>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</si>
  <si>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</si>
  <si>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</si>
  <si>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</si>
  <si>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</si>
  <si>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</si>
  <si>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</si>
  <si>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</si>
  <si>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</si>
  <si>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</si>
  <si>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</si>
  <si>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</si>
  <si>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</si>
  <si>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</si>
  <si>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</si>
  <si>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</si>
  <si>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</si>
  <si>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</si>
  <si>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</si>
  <si>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</si>
  <si>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</si>
  <si>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</si>
  <si>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</si>
  <si>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</si>
  <si>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</si>
  <si>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</si>
  <si>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</si>
  <si>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</si>
  <si>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</si>
  <si>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</si>
  <si>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</si>
  <si>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</si>
  <si>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</si>
  <si>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</si>
  <si>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</si>
  <si>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</si>
  <si>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</si>
  <si>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</si>
  <si>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</si>
  <si>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</si>
  <si>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</si>
  <si>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</si>
  <si>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</si>
  <si>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</si>
  <si>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</si>
  <si>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</si>
  <si>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</si>
  <si>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</si>
  <si>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</si>
  <si>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</si>
  <si>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</si>
  <si>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</si>
  <si>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</si>
  <si>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</si>
  <si>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</si>
  <si>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</si>
  <si>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</si>
  <si>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</si>
  <si>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</si>
  <si>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</si>
  <si>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</si>
  <si>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</si>
  <si>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</si>
  <si>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</si>
  <si>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</si>
  <si>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</si>
  <si>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</si>
  <si>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</si>
  <si>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</si>
  <si>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</si>
  <si>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</si>
  <si>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</si>
  <si>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</si>
  <si>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</si>
  <si>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</si>
  <si>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</si>
  <si>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</si>
  <si>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</si>
  <si>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</si>
  <si>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</si>
  <si>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</si>
  <si>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</si>
  <si>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</si>
  <si>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</si>
  <si>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</si>
  <si>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</si>
  <si>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</si>
  <si>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</si>
  <si>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</si>
  <si>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</si>
  <si>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</si>
  <si>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</si>
  <si>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</si>
  <si>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</si>
  <si>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</si>
  <si>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</si>
  <si>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</si>
  <si>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</si>
  <si>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</si>
  <si>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</si>
  <si>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</si>
  <si>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</si>
  <si>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</si>
  <si>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</si>
  <si>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</si>
  <si>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</si>
  <si>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</si>
  <si>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</si>
  <si>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</si>
  <si>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</si>
  <si>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</si>
  <si>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</si>
  <si>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</si>
  <si>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</si>
  <si>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</si>
  <si>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</si>
  <si>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</si>
  <si>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</si>
  <si>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</si>
  <si>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</si>
  <si>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</si>
  <si>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</si>
  <si>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</si>
  <si>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</si>
  <si>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</si>
  <si>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</si>
  <si>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</si>
  <si>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</si>
  <si>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</si>
  <si>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</si>
  <si>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</si>
  <si>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</si>
  <si>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</si>
  <si>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</si>
  <si>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</si>
  <si>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</si>
  <si>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</si>
  <si>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</si>
  <si>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</si>
  <si>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</si>
  <si>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</si>
  <si>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</si>
  <si>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</si>
  <si>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</si>
  <si>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</si>
  <si>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</si>
  <si>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</si>
  <si>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</si>
  <si>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</si>
  <si>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</si>
  <si>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</si>
  <si>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</si>
  <si>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</si>
  <si>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</si>
  <si>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</si>
  <si>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</si>
  <si>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</si>
  <si>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</si>
  <si>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</si>
  <si>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</si>
  <si>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</si>
  <si>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</si>
  <si>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</si>
  <si>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</si>
  <si>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</si>
  <si>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</si>
  <si>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</si>
  <si>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</si>
  <si>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</si>
  <si>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</si>
  <si>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</si>
  <si>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</si>
  <si>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</si>
  <si>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</si>
  <si>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</si>
  <si>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</si>
  <si>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</si>
  <si>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</si>
  <si>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</si>
  <si>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</si>
  <si>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</si>
  <si>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</si>
  <si>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</si>
  <si>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</si>
  <si>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</si>
  <si>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</si>
  <si>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</si>
  <si>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</si>
  <si>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</si>
  <si>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</si>
  <si>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</si>
  <si>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</si>
  <si>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</si>
  <si>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</si>
  <si>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</si>
  <si>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</si>
  <si>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</si>
  <si>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</si>
  <si>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</si>
  <si>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</si>
  <si>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</si>
  <si>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</si>
  <si>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</si>
  <si>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</si>
  <si>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</si>
  <si>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</si>
  <si>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</si>
  <si>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</si>
  <si>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</si>
  <si>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</si>
  <si>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</si>
  <si>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</si>
  <si>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</si>
  <si>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</si>
  <si>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</si>
  <si>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</si>
  <si>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</si>
  <si>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</si>
  <si>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</si>
  <si>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</si>
  <si>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</si>
  <si>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</si>
  <si>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</si>
  <si>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</si>
  <si>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</si>
  <si>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</si>
  <si>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</si>
  <si>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</si>
  <si>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</si>
  <si>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</si>
  <si>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</si>
  <si>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</si>
  <si>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</si>
  <si>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</si>
  <si>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</si>
  <si>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</si>
  <si>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</si>
  <si>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</si>
  <si>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</si>
  <si>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</si>
  <si>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</si>
  <si>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</si>
  <si>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</si>
  <si>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</si>
  <si>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</si>
  <si>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</si>
  <si>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</si>
  <si>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</si>
  <si>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</si>
  <si>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</si>
  <si>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</si>
  <si>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</si>
  <si>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</si>
  <si>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</si>
  <si>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</si>
  <si>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</si>
  <si>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</si>
  <si>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</si>
  <si>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</si>
  <si>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</si>
  <si>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</si>
  <si>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</si>
  <si>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</si>
  <si>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</si>
  <si>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</si>
  <si>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</si>
  <si>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</si>
  <si>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</si>
  <si>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</si>
  <si>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</si>
  <si>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</si>
  <si>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</si>
  <si>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</si>
  <si>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</si>
  <si>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</si>
  <si>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</si>
  <si>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</si>
  <si>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</si>
  <si>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</si>
  <si>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</si>
  <si>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</si>
  <si>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</si>
  <si>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</si>
  <si>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</si>
  <si>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</si>
  <si>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</si>
  <si>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</si>
  <si>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</si>
  <si>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</si>
  <si>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</si>
  <si>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</si>
  <si>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</si>
  <si>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</si>
  <si>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</si>
  <si>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</si>
  <si>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</si>
  <si>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</si>
  <si>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</si>
  <si>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</si>
  <si>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</si>
  <si>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</si>
  <si>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</si>
  <si>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</si>
  <si>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</si>
  <si>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</si>
  <si>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</si>
  <si>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</si>
  <si>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</si>
  <si>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</si>
  <si>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</si>
  <si>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</si>
  <si>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</si>
  <si>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</si>
  <si>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</si>
  <si>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</si>
  <si>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</si>
  <si>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</si>
  <si>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</si>
  <si>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</si>
  <si>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</si>
  <si>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</si>
  <si>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</si>
  <si>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</si>
  <si>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</si>
  <si>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</si>
  <si>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</si>
  <si>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</si>
  <si>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</si>
  <si>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</si>
  <si>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</si>
  <si>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</si>
  <si>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</si>
  <si>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</si>
  <si>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</si>
  <si>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</si>
  <si>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</si>
  <si>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</si>
  <si>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</si>
  <si>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</si>
  <si>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</si>
  <si>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</si>
  <si>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</si>
  <si>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</si>
  <si>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</si>
  <si>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</si>
  <si>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</si>
  <si>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</si>
  <si>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</si>
  <si>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</si>
  <si>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</si>
  <si>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</si>
  <si>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</si>
  <si>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</si>
  <si>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</si>
  <si>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</si>
  <si>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</si>
  <si>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</si>
  <si>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</si>
  <si>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</si>
  <si>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</si>
  <si>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</si>
  <si>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</si>
  <si>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</si>
  <si>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</si>
  <si>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</si>
  <si>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</si>
  <si>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</si>
  <si>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</si>
  <si>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</si>
  <si>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</si>
  <si>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</si>
  <si>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</si>
  <si>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</si>
  <si>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</si>
  <si>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</si>
  <si>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</si>
  <si>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</si>
  <si>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</si>
  <si>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</si>
  <si>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</si>
  <si>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</si>
  <si>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</si>
  <si>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</si>
  <si>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</si>
  <si>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</si>
  <si>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</si>
  <si>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</si>
  <si>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</si>
  <si>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</si>
  <si>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</si>
  <si>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</si>
  <si>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</si>
  <si>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</si>
  <si>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</si>
  <si>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</si>
  <si>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</si>
  <si>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</si>
  <si>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</si>
  <si>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</si>
  <si>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</si>
  <si>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</si>
  <si>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</si>
  <si>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</si>
  <si>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</si>
  <si>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</si>
  <si>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</si>
  <si>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</si>
  <si>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</si>
  <si>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</si>
  <si>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</si>
  <si>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</si>
  <si>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</si>
  <si>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</si>
  <si>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</si>
  <si>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</si>
  <si>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</si>
  <si>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</si>
  <si>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</si>
  <si>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</si>
  <si>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</si>
  <si>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</si>
  <si>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</si>
  <si>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</si>
  <si>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</si>
  <si>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</si>
  <si>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</si>
  <si>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</si>
  <si>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</si>
  <si>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</si>
  <si>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</si>
  <si>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</si>
  <si>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</si>
  <si>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</si>
  <si>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</si>
  <si>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</si>
  <si>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</si>
  <si>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</si>
  <si>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</si>
  <si>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</si>
  <si>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</si>
  <si>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</si>
  <si>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</si>
  <si>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</si>
  <si>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</si>
  <si>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</si>
  <si>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</si>
  <si>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</si>
  <si>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</si>
  <si>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</si>
  <si>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</si>
  <si>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</si>
  <si>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</si>
  <si>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</si>
  <si>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</si>
  <si>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</si>
  <si>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</si>
  <si>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</si>
  <si>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</si>
  <si>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</si>
  <si>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</si>
  <si>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</si>
  <si>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</si>
  <si>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</si>
  <si>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</si>
  <si>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</si>
  <si>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</si>
  <si>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</si>
  <si>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</si>
  <si>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</si>
  <si>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</si>
  <si>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</si>
  <si>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</si>
  <si>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</si>
  <si>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</si>
  <si>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</si>
  <si>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</si>
  <si>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</si>
  <si>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</si>
  <si>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</si>
  <si>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</si>
  <si>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</si>
  <si>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</si>
  <si>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</si>
  <si>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</si>
  <si>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</si>
  <si>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</si>
  <si>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</si>
  <si>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</si>
  <si>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</si>
  <si>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</si>
  <si>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</si>
  <si>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</si>
  <si>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</si>
  <si>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</si>
  <si>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</si>
  <si>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</si>
  <si>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</si>
  <si>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</si>
  <si>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</si>
  <si>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</si>
  <si>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</si>
  <si>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</si>
  <si>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</si>
  <si>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</si>
  <si>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</si>
  <si>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</si>
  <si>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</si>
  <si>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</si>
  <si>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</si>
  <si>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</si>
  <si>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</si>
  <si>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</si>
  <si>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</si>
  <si>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</si>
  <si>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</si>
  <si>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</si>
  <si>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</si>
  <si>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</si>
  <si>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</si>
  <si>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</si>
  <si>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</si>
  <si>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</si>
  <si>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</si>
  <si>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</si>
  <si>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</si>
  <si>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</si>
  <si>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</si>
  <si>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</si>
  <si>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</si>
  <si>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</si>
  <si>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</si>
  <si>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</si>
  <si>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</si>
  <si>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</si>
  <si>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</si>
  <si>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</si>
  <si>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</si>
  <si>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</si>
  <si>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</si>
  <si>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</si>
  <si>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</si>
  <si>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</si>
  <si>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</si>
  <si>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</si>
  <si>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</si>
  <si>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</si>
  <si>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</si>
  <si>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</si>
  <si>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</si>
  <si>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</si>
  <si>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</si>
  <si>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</si>
  <si>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</si>
  <si>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</si>
  <si>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</si>
  <si>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</si>
  <si>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</si>
  <si>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</si>
  <si>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</si>
  <si>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</si>
  <si>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</si>
  <si>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</si>
  <si>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</si>
  <si>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</si>
  <si>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</si>
  <si>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</si>
  <si>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</si>
  <si>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</si>
  <si>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</si>
  <si>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</si>
  <si>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</si>
  <si>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</si>
  <si>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</si>
  <si>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</si>
  <si>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</si>
  <si>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</si>
  <si>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</si>
  <si>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</si>
  <si>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</si>
  <si>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</si>
  <si>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</si>
  <si>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</si>
  <si>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</si>
  <si>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</si>
  <si>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</si>
  <si>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</si>
  <si>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</si>
  <si>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</si>
  <si>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</si>
  <si>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</si>
  <si>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</si>
  <si>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</si>
  <si>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</si>
  <si>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</si>
  <si>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</si>
  <si>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</si>
  <si>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</si>
  <si>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</si>
  <si>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</si>
  <si>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</si>
  <si>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</si>
  <si>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</si>
  <si>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</si>
  <si>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</si>
  <si>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</si>
  <si>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</si>
  <si>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</si>
  <si>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</si>
  <si>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</si>
  <si>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</si>
  <si>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</si>
  <si>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</si>
  <si>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</si>
  <si>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</si>
  <si>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</si>
  <si>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</si>
  <si>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</si>
  <si>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</si>
  <si>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</si>
  <si>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</si>
  <si>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</si>
  <si>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</si>
  <si>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</si>
  <si>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</si>
  <si>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</si>
  <si>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</si>
  <si>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</si>
  <si>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</si>
  <si>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</si>
  <si>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</si>
  <si>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</si>
  <si>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</si>
  <si>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</si>
  <si>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</si>
  <si>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</si>
  <si>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</si>
  <si>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</si>
  <si>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</si>
  <si>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</si>
  <si>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</si>
  <si>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</si>
  <si>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</si>
  <si>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</si>
  <si>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</si>
  <si>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</si>
  <si>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</si>
  <si>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</si>
  <si>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</si>
  <si>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</si>
  <si>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</si>
  <si>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</si>
  <si>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</si>
  <si>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</si>
  <si>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</si>
  <si>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</si>
  <si>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</si>
  <si>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</si>
  <si>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</si>
  <si>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</si>
  <si>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</si>
  <si>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</si>
  <si>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</si>
  <si>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</si>
  <si>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</si>
  <si>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</si>
  <si>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</si>
  <si>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</si>
  <si>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</si>
  <si>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</si>
  <si>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</si>
  <si>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</si>
  <si>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</si>
  <si>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</si>
  <si>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</si>
  <si>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</si>
  <si>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</si>
  <si>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</si>
  <si>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</si>
  <si>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</si>
  <si>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</si>
  <si>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</si>
  <si>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</si>
  <si>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</si>
  <si>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</si>
  <si>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</si>
  <si>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</si>
  <si>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</si>
  <si>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</si>
  <si>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</si>
  <si>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</si>
  <si>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</si>
  <si>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</si>
  <si>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</si>
  <si>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</si>
  <si>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</si>
  <si>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</si>
  <si>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</si>
  <si>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</si>
  <si>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</si>
  <si>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</si>
  <si>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</si>
  <si>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</si>
  <si>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</si>
  <si>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</si>
  <si>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</si>
  <si>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</si>
  <si>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</si>
  <si>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</si>
  <si>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</si>
  <si>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</si>
  <si>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</si>
  <si>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</si>
  <si>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</si>
  <si>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</si>
  <si>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</si>
  <si>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</si>
  <si>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</si>
  <si>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</si>
  <si>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</si>
  <si>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</si>
  <si>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</si>
  <si>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</si>
  <si>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</si>
  <si>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</si>
  <si>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</si>
  <si>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</si>
  <si>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</si>
  <si>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</si>
  <si>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</si>
  <si>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</si>
  <si>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</si>
  <si>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</si>
  <si>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</si>
  <si>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</si>
  <si>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</si>
  <si>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</si>
  <si>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</si>
  <si>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</si>
  <si>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</si>
  <si>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</si>
  <si>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</si>
  <si>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</si>
  <si>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</si>
  <si>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</si>
  <si>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</si>
  <si>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</si>
  <si>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</si>
  <si>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</si>
  <si>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</si>
  <si>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</si>
  <si>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</si>
  <si>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</si>
  <si>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</si>
  <si>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</si>
  <si>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</si>
  <si>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</si>
  <si>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</si>
  <si>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</si>
  <si>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</si>
  <si>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</si>
  <si>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</si>
  <si>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</si>
  <si>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</si>
  <si>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no PCM</t>
  </si>
  <si>
    <t>Restored by PG</t>
  </si>
  <si>
    <t>PCM-20251125-00000620</t>
  </si>
  <si>
    <t xml:space="preserve">100 min </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</si>
  <si>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</si>
  <si>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</si>
  <si>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</si>
  <si>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</si>
  <si>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</si>
  <si>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</si>
  <si>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</si>
  <si>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</si>
  <si>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</si>
  <si>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</si>
  <si>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</si>
  <si>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</si>
  <si>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</si>
  <si>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</si>
  <si>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</si>
  <si>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EM Team need 30 min</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</si>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</sst>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323.44822164352081</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0.1416707175958436</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2.5096643519646022E-2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45986.396647569447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45986.396647569447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45986.396647569447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45986.396647569447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45986.396647569447</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45986.396647569447</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45986.396647569447</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45986.396647569447</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45986.396647569447</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45986.396647569447</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45986.396647569447</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45986.396647569447</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45986.396647569447</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45986.396647569447</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45986.396647569447</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45986.396647569447</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45986.396647569447</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45986.396647569447</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45986.396647569447</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45986.396647569447</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45986.396647569447</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45986.396647569447</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45986.396647569447</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45986.396647569447</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45986.396647569447</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45986.396647569447</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45986.396647569447</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45986.396647569447</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45986.396647569447</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45986.396647569447</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45986.396647569447</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45986.396647569447</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45986.396647569447</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45986.396647569447</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45986.396647569447</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45986.396647569447</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45986.396647569447</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45986.396647569447</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45986.396647569447</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45986.396647569447</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45986.396647569447</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45986.396647569447</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45986.396647569447</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45986.396647569447</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45986.396647569447</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45986.396647569447</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45986.396647569447</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45986.396647569447</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45986.396647569447</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45986.396647569447</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45986.396647569447</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45986.396647569447</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45986.396647569447</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45986.396647569447</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45986.396647569447</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45986.396647569447</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45986.396647569447</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45986.396647569447</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161.39680960648548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2.009228587965481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0.53361516204313375</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39113</v>
      </c>
      <c r="B6" s="61" t="str">
        <f>IFERROR(VLOOKUP(D6,DB!A:K,11,0),"")</f>
        <v>R2</v>
      </c>
      <c r="C6" s="61">
        <v>1</v>
      </c>
      <c r="D6" s="61" t="s">
        <v>22343</v>
      </c>
      <c r="E6" s="84" t="s">
        <v>39021</v>
      </c>
      <c r="F6" s="74"/>
      <c r="G6" s="75" t="str">
        <f ca="1">IFERROR(NOW()-#REF!,"-")</f>
        <v>-</v>
      </c>
      <c r="H6" s="74">
        <v>45986.191053240742</v>
      </c>
      <c r="I6" s="61" t="str">
        <f>IFERROR(VLOOKUP(D6,DB!A:F,6,0),"")</f>
        <v>Power cube</v>
      </c>
      <c r="J6" s="61" t="str">
        <f>IFERROR(VLOOKUP(D6,DB!A:G,7,0),"")</f>
        <v>In progress+No BB Design</v>
      </c>
      <c r="K6" s="85" t="s">
        <v>39114</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39115</v>
      </c>
      <c r="B7" s="18" t="str">
        <f>IFERROR(VLOOKUP(D7,DB!A:K,11,0),"")</f>
        <v>R2</v>
      </c>
      <c r="C7" s="18">
        <v>3</v>
      </c>
      <c r="D7" s="18" t="s">
        <v>24088</v>
      </c>
      <c r="E7" s="102" t="s">
        <v>39021</v>
      </c>
      <c r="F7" s="103">
        <v>45986.362685185188</v>
      </c>
      <c r="G7" s="104">
        <f ca="1">IFERROR(NOW()-F7,"-")</f>
        <v>3.3962384259211831E-2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45986.396647569447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45986.396647569447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45986.396647569447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45986.396647569447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45986.396647569447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45986.396647569447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45986.396647569447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45986.396647569447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45986.396647569447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45986.396647569447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45986.396647569447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45986.396647569447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45986.396647569447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45986.396647569447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45986.396647569447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45986.396647569447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45986.396647569447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45986.396647569447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45986.396647569447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45986.396647569447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45986.396647569447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45986.396647569447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45986.396647569447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45986.396647569447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45986.396647569447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45986.396647569447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45986.396647569447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45986.396647569447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45986.396647569447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45986.396647569447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45986.396647569447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45986.396647569447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45986.396647569447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45986.396647569447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45986.396647569447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45986.396647569447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45986.396647569447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45986.396647569447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45986.396647569447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45986.396647569447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45986.396647569447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45986.396647569447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45986.396647569447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45986.396647569447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45986.396647569447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45986.396647569447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45986.396647569447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45986.396647569447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45986.396647569447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45986.396647569447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45986.396647569447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45986.396647569447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45986.396647569447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45986.396647569447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45986.396647569447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45986.396647569447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45986.396647569447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45986.396647569447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45986.396647569447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45986.396647569447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45986.396647569447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45986.396647569447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45986.396647569447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45986.396647569447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45986.396647569447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45986.396647569447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45986.396647569447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45986.396647569447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45986.396647569447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45986.396647569447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45986.396647569447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45986.396647569447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45986.396647569447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45986.396647569447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45986.396647569447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45986.396647569447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45986.396647569447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45986.396647569447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45986.396647569447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45986.396647569447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45986.396647569447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45986.396647569447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45986.396647569447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45986.396647569447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45986.396647569447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45986.396647569447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45986.396647569447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45986.396647569447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45986.396647569447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45986.396647569447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45986.396647569447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45986.396647569447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45986.396647569447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45986.396647569447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45986.396647569447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45986.396647569447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45986.396647569447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45986.396647569447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45986.396647569447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45986.396647569447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45986.396647569447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45986.396647569447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45986.396647569447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45986.396647569447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45986.396647569447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45986.396647569447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45986.396647569447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45986.396647569447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45986.396647569447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45986.396647569447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45986.396647569447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45986.396647569447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45986.396647569447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45986.396647569447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45986.396647569447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45986.396647569447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45986.396647569447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45986.396647569447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45986.396647569447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45986.396647569447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45986.396647569447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45986.396647569447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45986.396647569447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45986.396647569447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45986.396647569447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45986.396647569447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45986.396647569447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45986.396647569447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45986.396647569447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45986.396647569447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45986.396647569447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45986.396647569447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45986.396647569447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45986.396647569447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45986.396647569447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45986.396647569447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45986.396647569447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45986.396647569447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45986.396647569447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45986.396647569447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45986.396647569447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45986.396647569447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45986.396647569447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45986.396647569447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45986.396647569447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45986.396647569447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45986.396647569447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45986.396647569447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45986.396647569447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45986.396647569447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45986.396647569447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45986.396647569447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45986.396647569447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45986.396647569447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45986.396647569447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45986.396647569447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45986.396647569447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45986.396647569447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45986.396647569447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45986.396647569447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45986.396647569447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45986.396647569447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45986.396647569447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45986.396647569447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45986.396647569447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45986.396647569447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45986.396647569447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45986.396647569447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45986.396647569447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45986.396647569447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45986.396647569447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45986.396647569447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45986.396647569447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45986.396647569447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45986.396647569447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45986.396647569447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45986.396647569447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45986.396647569447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45986.396647569447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45986.396647569447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45986.396647569447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45986.396647569447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45986.396647569447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45986.396647569447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45986.396647569447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45986.396647569447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45986.396647569447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45986.396647569447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45986.396647569447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45986.396647569447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45986.396647569447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45986.396647569447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45986.396647569447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45986.396647569447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45986.396647569447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45986.396647569447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45986.396647569447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45986.396647569447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45986.396647569447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45986.396647569447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45986.396647569447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45986.396647569447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45986.396647569447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45986.396647569447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45986.396647569447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45986.396647569447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45986.396647569447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45986.396647569447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45986.396647569447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45986.396647569447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45986.396647569447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45986.396647569447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45986.396647569447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45986.396647569447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45986.396647569447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45986.396647569447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45986.396647569447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45986.396647569447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45986.396647569447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45986.396647569447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45986.396647569447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45986.396647569447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45986.396647569447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45986.396647569447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45986.396647569447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45986.396647569447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45986.396647569447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45986.396647569447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45986.396647569447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45986.396647569447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45986.396647569447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45986.396647569447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45986.396647569447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45986.396647569447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45986.396647569447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45986.396647569447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45986.396647569447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45986.396647569447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45986.396647569447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45986.396647569447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45986.396647569447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45986.396647569447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45986.396647569447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45986.396647569447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45986.396647569447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45986.396647569447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45986.396647569447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45986.396647569447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45986.396647569447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45986.396647569447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45986.396647569447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45986.396647569447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45986.396647569447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45986.396647569447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45986.396647569447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45986.396647569447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45986.396647569447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45986.396647569447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45986.396647569447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45986.396647569447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45986.396647569447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45986.396647569447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45986.396647569447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45986.396647569447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45986.396647569447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45986.396647569447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45986.396647569447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45986.396647569447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45986.396647569447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45986.396647569447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45986.396647569447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45986.396647569447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45986.396647569447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45986.396647569447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45986.396647569447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45986.396647569447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45986.396647569447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45986.396647569447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45986.396647569447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45986.396647569447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45986.396647569447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45986.396647569447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45986.396647569447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45986.396647569447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45986.396647569447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45986.396647569447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45986.396647569447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45986.396647569447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45986.396647569447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45986.396647569447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45986.396647569447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45986.396647569447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45986.396647569447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45986.396647569447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45986.396647569447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45986.396647569447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45986.396647569447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45986.396647569447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45986.396647569447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45986.396647569447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45986.396647569447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45986.396647569447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45986.396647569447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45986.396647569447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45986.396647569447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45986.396647569447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45986.396647569447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45986.396647569447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45986.396647569447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45986.396647569447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45986.396647569447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45986.396647569447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45986.396647569447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45986.396647569447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45986.396647569447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45986.396647569447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45986.396647569447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45986.396647569447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45986.396647569447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45986.396647569447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45986.396647569447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45986.396647569447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45986.396647569447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45986.396647569447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45986.396647569447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45986.396647569447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45986.396647569447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45986.396647569447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45986.396647569447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45986.396647569447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45986.396647569447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45986.396647569447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45986.396647569447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45986.396647569447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45986.396647569447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45986.396647569447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45986.396647569447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45986.396647569447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45986.396647569447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45986.396647569447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45986.396647569447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45986.396647569447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45986.396647569447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45986.396647569447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45986.396647569447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45986.396647569447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45986.396647569447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45986.396647569447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45986.396647569447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45986.396647569447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45986.396647569447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45986.396647569447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45986.396647569447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45986.396647569447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45986.396647569447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45986.396647569447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45986.396647569447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45986.396647569447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45986.396647569447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45986.396647569447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45986.396647569447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45986.396647569447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45986.396647569447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45986.396647569447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45986.396647569447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45986.396647569447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45986.396647569447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45986.396647569447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45986.396647569447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45986.396647569447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45986.396647569447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45986.396647569447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45986.396647569447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45986.396647569447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45986.396647569447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45986.396647569447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45986.396647569447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45986.396647569447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45986.396647569447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45986.396647569447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45986.396647569447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45986.396647569447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45986.396647569447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45986.396647569447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45986.396647569447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45986.396647569447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45986.396647569447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45986.396647569447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45986.396647569447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45986.396647569447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45986.396647569447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45986.396647569447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45986.396647569447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45986.396647569447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45986.396647569447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45986.396647569447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45986.396647569447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45986.396647569447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45986.396647569447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45986.396647569447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45986.396647569447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45986.396647569447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45986.396647569447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45986.396647569447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45986.396647569447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45986.396647569447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45986.396647569447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45986.396647569447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45986.396647569447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45986.396647569447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45986.396647569447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45986.396647569447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45986.396647569447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45986.396647569447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45986.396647569447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45986.396647569447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45986.396647569447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45986.396647569447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45986.396647569447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45986.396647569447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45986.396647569447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45986.396647569447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45986.396647569447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45986.396647569447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45986.396647569447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45986.396647569447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45986.396647569447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45986.396647569447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45986.396647569447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45986.396647569447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45986.396647569447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45986.396647569447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45986.396647569447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45986.396647569447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45986.396647569447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45986.396647569447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45986.396647569447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45986.396647569447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45986.396647569447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45986.396647569447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45986.396647569447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45986.396647569447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45986.396647569447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45986.396647569447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45986.396647569447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45986.396647569447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45986.396647569447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45986.396647569447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45986.396647569447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45986.396647569447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45986.396647569447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45986.396647569447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45986.396647569447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45986.396647569447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45986.396647569447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45986.396647569447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45986.396647569447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45986.396647569447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45986.396647569447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45986.396647569447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45986.396647569447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45986.396647569447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45986.396647569447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45986.396647569447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45986.396647569447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45986.396647569447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45986.396647569447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45986.396647569447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45986.396647569447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45986.396647569447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45986.396647569447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45986.396647569447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45986.396647569447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45986.396647569447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45986.396647569447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45986.396647569447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45986.396647569447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45986.396647569447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45986.396647569447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45986.396647569447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45986.396647569447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45986.396647569447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45986.396647569447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45986.396647569447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45986.396647569447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45986.396647569447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45986.396647569447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45986.396647569447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45986.396647569447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45986.396647569447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45986.396647569447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45986.396647569447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45986.396647569447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45986.396647569447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45986.396647569447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45986.396647569447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45986.396647569447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45986.396647569447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45986.396647569447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45986.396647569447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45986.396647569447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45986.396647569447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45986.396647569447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45986.396647569447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45986.396647569447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45986.396647569447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45986.396647569447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45986.396647569447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45986.396647569447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45986.396647569447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45986.396647569447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45986.396647569447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45986.396647569447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45986.396647569447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45986.396647569447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45986.396647569447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45986.396647569447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45986.396647569447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45986.396647569447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45986.396647569447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45986.396647569447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45986.396647569447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45986.396647569447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45986.396647569447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45986.396647569447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45986.396647569447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45986.396647569447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45986.396647569447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45986.396647569447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45986.396647569447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45986.396647569447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45986.396647569447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45986.396647569447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45986.396647569447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45986.396647569447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45986.396647569447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45986.396647569447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45986.396647569447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45986.396647569447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45986.396647569447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45986.396647569447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45986.396647569447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45986.396647569447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45986.396647569447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45986.396647569447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45986.396647569447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45986.396647569447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45986.396647569447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45986.396647569447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45986.396647569447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45986.396647569447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45986.396647569447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45986.396647569447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45986.396647569447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45986.396647569447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45986.396647569447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45986.396647569447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45986.396647569447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45986.396647569447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45986.396647569447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45986.396647569447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45986.396647569447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45986.396647569447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45986.396647569447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45986.396647569447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45986.396647569447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45986.396647569447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45986.396647569447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45986.396647569447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45986.396647569447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45986.396647569447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45986.396647569447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45986.396647569447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45986.396647569447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45986.396647569447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45986.396647569447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45986.396647569447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45986.396647569447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45986.396647569447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45986.396647569447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45986.396647569447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45986.396647569447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45986.396647569447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45986.396647569447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45986.396647569447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45986.396647569447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45986.396647569447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45986.396647569447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45986.396647569447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45986.396647569447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45986.396647569447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45986.396647569447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45986.396647569447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45986.396647569447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45986.396647569447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45986.396647569447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45986.396647569447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45986.396647569447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45986.396647569447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45986.396647569447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45986.396647569447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45986.396647569447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45986.396647569447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45986.396647569447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45986.396647569447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45986.396647569447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45986.396647569447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45986.396647569447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45986.396647569447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45986.396647569447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45986.396647569447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45986.396647569447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45986.396647569447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45986.396647569447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45986.396647569447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45986.396647569447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45986.396647569447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45986.396647569447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45986.396647569447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45986.396647569447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45986.396647569447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45986.396647569447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45986.396647569447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45986.396647569447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45986.396647569447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45986.396647569447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45986.396647569447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45986.396647569447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45986.396647569447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45986.396647569447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45986.396647569447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45986.396647569447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45986.396647569447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45986.396647569447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45986.396647569447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45986.396647569447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45986.396647569447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45986.396647569447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45986.396647569447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45986.396647569447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45986.396647569447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45986.396647569447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45986.396647569447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45986.396647569447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45986.396647569447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45986.396647569447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45986.396647569447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45986.396647569447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45986.396647569447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45986.396647569447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45986.396647569447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45986.396647569447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45986.396647569447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45986.396647569447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45986.396647569447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45986.396647569447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45986.396647569447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45986.396647569447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45986.396647569447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45986.396647569447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45986.396647569447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45986.396647569447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45986.396647569447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45986.396647569447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45986.396647569447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45986.396647569447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45986.396647569447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45986.396647569447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45986.396647569447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45986.396647569447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45986.396647569447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45986.396647569447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45986.396647569447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45986.396647569447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45986.396647569447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45986.396647569447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45986.396647569447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45986.396647569447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45986.396647569447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45986.396647569447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45986.396647569447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45986.396647569447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45986.396647569447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45986.396647569447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45986.396647569447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45986.396647569447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45986.396647569447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45986.396647569447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45986.396647569447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45986.396647569447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45986.396647569447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45986.396647569447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45986.396647569447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45986.396647569447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45986.396647569447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45986.396647569447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45986.396647569447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45986.396647569447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45986.396647569447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45986.396647569447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45986.396647569447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45986.396647569447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45986.396647569447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45986.396647569447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45986.396647569447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45986.396647569447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45986.396647569447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45986.396647569447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45986.396647569447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45986.396647569447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45986.396647569447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45986.396647569447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45986.396647569447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45986.396647569447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45986.396647569447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45986.396647569447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45986.396647569447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45986.396647569447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45986.396647569447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45986.396647569447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45986.396647569447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45986.396647569447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45986.396647569447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45986.396647569447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45986.396647569447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45986.396647569447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45986.396647569447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45986.396647569447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45986.396647569447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45986.396647569447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45986.396647569447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45986.396647569447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45986.396647569447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45986.396647569447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45986.396647569447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45986.396647569447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45986.396647569447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45986.396647569447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45986.396647569447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45986.396647569447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45986.396647569447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45986.396647569447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45986.396647569447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45986.396647569447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45986.396647569447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45986.396647569447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45986.396647569447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45986.396647569447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45986.396647569447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45986.396647569447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45986.396647569447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45986.396647569447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45986.396647569447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45986.396647569447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45986.396647569447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45986.396647569447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45986.396647569447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45986.396647569447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45986.396647569447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45986.396647569447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45986.396647569447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45986.396647569447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45986.396647569447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45986.396647569447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45986.396647569447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45986.396647569447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45986.396647569447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45986.396647569447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45986.396647569447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45986.396647569447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45986.396647569447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45986.396647569447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45986.396647569447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45986.396647569447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45986.396647569447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45986.396647569447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45986.396647569447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45986.396647569447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45986.396647569447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45986.396647569447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45986.396647569447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45986.396647569447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45986.396647569447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45986.396647569447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45986.396647569447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45986.396647569447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45986.396647569447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45986.396647569447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45986.396647569447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45986.396647569447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45986.396647569447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45986.396647569447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45986.396647569447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45986.396647569447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45986.396647569447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45986.396647569447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45986.396647569447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45986.396647569447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45986.396647569447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45986.396647569447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45986.396647569447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45986.396647569447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45986.396647569447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45986.396647569447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45986.396647569447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45986.396647569447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45986.396647569447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45986.396647569447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45986.396647569447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45986.396647569447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45986.396647569447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45986.396647569447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45986.396647569447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45986.396647569447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45986.396647569447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45986.396647569447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45986.396647569447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45986.396647569447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45986.396647569447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45986.396647569447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45986.396647569447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45986.396647569447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45986.396647569447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45986.396647569447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45986.396647569447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45986.396647569447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45986.396647569447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45986.396647569447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45986.396647569447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45986.396647569447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45986.396647569447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45986.396647569447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45986.396647569447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45986.396647569447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45986.396647569447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45986.396647569447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45986.396647569447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45986.396647569447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45986.396647569447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45986.396647569447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45986.396647569447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45986.396647569447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45986.396647569447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45986.396647569447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45986.396647569447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45986.396647569447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45986.396647569447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45986.396647569447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45986.396647569447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45986.396647569447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45986.396647569447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45986.396647569447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45986.396647569447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45986.396647569447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45986.396647569447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45986.396647569447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45986.396647569447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45986.396647569447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45986.396647569447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45986.396647569447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45986.396647569447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45986.396647569447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45986.396647569447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45986.396647569447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45986.396647569447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45986.396647569447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45986.396647569447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45986.396647569447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45986.396647569447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45986.396647569447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45986.396647569447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45986.396647569447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45986.396647569447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45986.396647569447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45986.396647569447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45986.396647569447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45986.396647569447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45986.396647569447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45986.396647569447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45986.396647569447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45986.396647569447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45986.396647569447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45986.396647569447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45986.396647569447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45986.396647569447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45986.396647569447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45986.396647569447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45986.396647569447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45986.396647569447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45986.396647569447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45986.396647569447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45986.396647569447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45986.396647569447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45986.396647569447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45986.396647569447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45986.396647569447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45986.396647569447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45986.396647569447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45986.396647569447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45986.396647569447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45986.396647569447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45986.396647569447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45986.396647569447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45986.396647569447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45986.396647569447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45986.396647569447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45986.396647569447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45986.396647569447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45986.396647569447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45986.396647569447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45986.396647569447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45986.396647569447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45986.396647569447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45986.396647569447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45986.396647569447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45986.396647569447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45986.396647569447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45986.396647569447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45986.396647569447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45986.396647569447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45986.396647569447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45986.396647569447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45986.396647569447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45986.396647569447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45986.396647569447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45986.396647569447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45986.396647569447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45986.396647569447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45986.396647569447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45986.396647569447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45986.396647569447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45986.396647569447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45986.396647569447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45986.396647569447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45986.396647569447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45986.396647569447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45986.396647569447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45986.396647569447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45986.396647569447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45986.396647569447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45986.396647569447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45986.396647569447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45986.396647569447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45986.396647569447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45986.396647569447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45986.396647569447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45986.396647569447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45986.396647569447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45986.396647569447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45986.396647569447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45986.396647569447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45986.396647569447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45986.396647569447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45986.396647569447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45986.396647569447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45986.396647569447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45986.396647569447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45986.396647569447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45986.396647569447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45986.396647569447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45986.396647569447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45986.396647569447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45986.396647569447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45986.396647569447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45986.396647569447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45986.396647569447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45986.396647569447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45986.396647569447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45986.396647569447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45986.396647569447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45986.396647569447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45986.396647569447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45986.396647569447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45986.396647569447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45986.396647569447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45986.396647569447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45986.396647569447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45986.396647569447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45986.396647569447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45986.396647569447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45986.396647569447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45986.396647569447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45986.396647569447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45986.396647569447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45986.396647569447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45986.396647569447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45986.396647569447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45986.396647569447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45986.396647569447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45986.396647569447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45986.396647569447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45986.396647569447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45986.396647569447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45986.396647569447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45986.396647569447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45986.396647569447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45986.396647569447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45986.396647569447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45986.396647569447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45986.396647569447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45986.396647569447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45986.396647569447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45986.396647569447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45986.396647569447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45986.396647569447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45986.396647569447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45986.396647569447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45986.396647569447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45986.396647569447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45986.396647569447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45986.396647569447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45986.396647569447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45986.396647569447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45986.396647569447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45986.396647569447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45986.396647569447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45986.396647569447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45986.396647569447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45986.396647569447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45986.396647569447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45986.396647569447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45986.396647569447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45986.396647569447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45986.396647569447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45986.396647569447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45986.396647569447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45986.396647569447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45986.396647569447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45986.396647569447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45986.396647569447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45986.396647569447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45986.396647569447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45986.396647569447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45986.396647569447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45986.396647569447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45986.396647569447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45986.396647569447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45986.396647569447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45986.396647569447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45986.396647569447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45986.396647569447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45986.396647569447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45986.396647569447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45986.396647569447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45986.396647569447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45986.396647569447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45986.396647569447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45986.396647569447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45986.396647569447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45986.396647569447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45986.396647569447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45986.396647569447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45986.396647569447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45986.396647569447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45986.396647569447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45986.396647569447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45986.396647569447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45986.396647569447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45986.396647569447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45986.396647569447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45986.396647569447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45986.396647569447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45986.396647569447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45986.396647569447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45986.396647569447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45986.396647569447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45986.396647569447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45986.396647569447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45986.396647569447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45986.396647569447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45986.396647569447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45986.396647569447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45986.396647569447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45986.396647569447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45986.396647569447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45986.396647569447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45986.396647569447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282.91592997685075</v>
      </c>
      <c r="H2" s="95">
        <v>45703.474768518521</v>
      </c>
      <c r="I2" s="95" t="str">
        <f>IFERROR(VLOOKUP(D2,DB!A:F,6,0),"")</f>
        <v>SCECO</v>
      </c>
      <c r="J2" s="95" t="str">
        <f>IFERROR(VLOOKUP(D2,DB!A:G,7,0),"")</f>
        <v>Dead</v>
      </c>
      <c r="K2" s="97" t="s">
        <v>39118</v>
      </c>
      <c r="L2" s="91" t="str">
        <f>IFERROR(VLOOKUP(D2,DB!A:I,9,0),"")</f>
        <v>Latis</v>
      </c>
    </row>
    <row r="3" spans="1:16" ht="15" customHeight="1">
      <c r="A3" s="157" t="s">
        <v>39119</v>
      </c>
      <c r="B3" s="113" t="str">
        <f>IFERROR(VLOOKUP(D3,DB!A:K,11,0),"")</f>
        <v>R4</v>
      </c>
      <c r="C3" s="93">
        <v>3</v>
      </c>
      <c r="D3" s="91" t="s">
        <v>31199</v>
      </c>
      <c r="E3" s="94" t="s">
        <v>39021</v>
      </c>
      <c r="F3" s="95">
        <v>45986.356469907405</v>
      </c>
      <c r="G3" s="96">
        <f t="shared" ref="G3:G65" ca="1" si="0">IFERROR(NOW()-F3,"")</f>
        <v>4.0177662041969597E-2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2.4205439818615559E-2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45986.396647569447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45986.396647569447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45986.396647569447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45986.396647569447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45986.396647569447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45986.396647569447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45986.396647569447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45986.396647569447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45986.396647569447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45986.396647569447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45986.396647569447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45986.396647569447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45986.396647569447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45986.396647569447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45986.396647569447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45986.396647569447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45986.396647569447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45986.396647569447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45986.396647569447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45986.396647569447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45986.396647569447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45986.396647569447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45986.396647569447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45986.396647569447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45986.396647569447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45986.396647569447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45986.396647569447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45986.396647569447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45986.396647569447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45986.396647569447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45986.396647569447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45986.396647569447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45986.396647569447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45986.396647569447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45986.396647569447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45986.396647569447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45986.396647569447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45986.396647569447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45986.396647569447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45986.396647569447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45986.396647569447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45986.396647569447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45986.396647569447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45986.396647569447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45986.396647569447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45986.396647569447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45986.396647569447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45986.396647569447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45986.396647569447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45986.396647569447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45986.396647569447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45986.396647569447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45986.396647569447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45986.396647569447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45986.396647569447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45986.396647569447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45986.396647569447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45986.396647569447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45986.396647569447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45986.396647569447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45986.396647569447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45986.396647569447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45986.396647569447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45986.396647569447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45986.396647569447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45986.396647569447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45986.396647569447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45986.396647569447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45986.396647569447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45986.396647569447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45986.396647569447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45986.396647569447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45986.396647569447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45986.396647569447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45986.396647569447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45986.396647569447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45986.396647569447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45986.396647569447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45986.396647569447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45986.396647569447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45986.396647569447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45986.396647569447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45986.396647569447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45986.396647569447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45986.396647569447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45986.396647569447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45986.396647569447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45986.396647569447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45986.396647569447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45986.396647569447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45986.396647569447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45986.396647569447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45986.396647569447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45986.396647569447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45986.396647569447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45986.396647569447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45986.396647569447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45986.396647569447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45986.396647569447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45986.396647569447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45986.396647569447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45986.396647569447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45986.396647569447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45986.396647569447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45986.396647569447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45986.396647569447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45986.396647569447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45986.396647569447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45986.396647569447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45986.396647569447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45986.396647569447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45986.396647569447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45986.396647569447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45986.396647569447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45986.396647569447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45986.396647569447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45986.396647569447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45986.396647569447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45986.396647569447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45986.396647569447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45986.396647569447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45986.396647569447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45986.396647569447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45986.396647569447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45986.396647569447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45986.396647569447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45986.396647569447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45986.396647569447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45986.396647569447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45986.396647569447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45986.396647569447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45986.396647569447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45986.396647569447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45986.396647569447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45986.396647569447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45986.396647569447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45986.396647569447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45986.396647569447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45986.396647569447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45986.396647569447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45986.396647569447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45986.396647569447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45986.396647569447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45986.396647569447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45986.396647569447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45986.396647569447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45986.396647569447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45986.396647569447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45986.396647569447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45986.396647569447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45986.396647569447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45986.396647569447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45986.396647569447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45986.396647569447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45986.396647569447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45986.396647569447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45986.396647569447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45986.396647569447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45986.396647569447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45986.396647569447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45986.396647569447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45986.396647569447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45986.396647569447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45986.396647569447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45986.396647569447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45986.396647569447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45986.396647569447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45986.396647569447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45986.396647569447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45986.396647569447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45986.396647569447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45986.396647569447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45986.396647569447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45986.396647569447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45986.396647569447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45986.396647569447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45986.396647569447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45986.396647569447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45986.396647569447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45986.396647569447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45986.396647569447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45986.396647569447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45986.396647569447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45986.396647569447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45986.396647569447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45986.396647569447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45986.396647569447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45986.396647569447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45986.396647569447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45986.396647569447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45986.396647569447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45986.396647569447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45986.396647569447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45986.396647569447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45986.396647569447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45986.396647569447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45986.396647569447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45986.396647569447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45986.396647569447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45986.396647569447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45986.396647569447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45986.396647569447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45986.396647569447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45986.396647569447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45986.396647569447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45986.396647569447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45986.396647569447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45986.396647569447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45986.396647569447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45986.396647569447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45986.396647569447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45986.396647569447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45986.396647569447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45986.396647569447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45986.396647569447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45986.396647569447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45986.396647569447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45986.396647569447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45986.396647569447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45986.396647569447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45986.396647569447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45986.396647569447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45986.396647569447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45986.396647569447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45986.396647569447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45986.396647569447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45986.396647569447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45986.396647569447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45986.396647569447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45986.396647569447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45986.396647569447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45986.396647569447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45986.396647569447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45986.396647569447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45986.396647569447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45986.396647569447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45986.396647569447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45986.396647569447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45986.396647569447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45986.396647569447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45986.396647569447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45986.396647569447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45986.396647569447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45986.396647569447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45986.396647569447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45986.396647569447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45986.396647569447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45986.396647569447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45986.396647569447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45986.396647569447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45986.396647569447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45986.396647569447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45986.396647569447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45986.396647569447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45986.396647569447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45986.396647569447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45986.396647569447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45986.396647569447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45986.396647569447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45986.396647569447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45986.396647569447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45986.396647569447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45986.396647569447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45986.396647569447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45986.396647569447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45986.396647569447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45986.396647569447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45986.396647569447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45986.396647569447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45986.396647569447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45986.396647569447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45986.396647569447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45986.396647569447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45986.396647569447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45986.396647569447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45986.396647569447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45986.396647569447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45986.396647569447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45986.396647569447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45986.396647569447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45986.396647569447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45986.396647569447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45986.396647569447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45986.396647569447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45986.396647569447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45986.396647569447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45986.396647569447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45986.396647569447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45986.396647569447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45986.396647569447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45986.396647569447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45986.396647569447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45986.396647569447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45986.396647569447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45986.396647569447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45986.396647569447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45986.396647569447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45986.396647569447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45986.396647569447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45986.396647569447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45986.396647569447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45986.396647569447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45986.396647569447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45986.396647569447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45986.396647569447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45986.396647569447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45986.396647569447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45986.396647569447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45986.396647569447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45986.396647569447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45986.396647569447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45986.396647569447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45986.396647569447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45986.396647569447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45986.396647569447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45986.396647569447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45986.396647569447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45986.396647569447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45986.396647569447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45986.396647569447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45986.396647569447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45986.396647569447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45986.396647569447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45986.396647569447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45986.396647569447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45986.396647569447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45986.396647569447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45986.396647569447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45986.396647569447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45986.396647569447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45986.396647569447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45986.396647569447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45986.396647569447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45986.396647569447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45986.396647569447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45986.396647569447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45986.396647569447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45986.396647569447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45986.396647569447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45986.396647569447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45986.396647569447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45986.396647569447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45986.396647569447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45986.396647569447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45986.396647569447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45986.396647569447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45986.396647569447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45986.396647569447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45986.396647569447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45986.396647569447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45986.396647569447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45986.396647569447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45986.396647569447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45986.396647569447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45986.396647569447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45986.396647569447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45986.396647569447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45986.396647569447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45986.396647569447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45986.396647569447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45986.396647569447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45986.396647569447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45986.396647569447</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94.56458738425863</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60.207770254630304</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37.735536458334536</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5.0233489583333721</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3.7110532408405561E-2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45986.396647569447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45986.396647569447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45986.396647569447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45986.396647569447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45986.396647569447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45986.396647569447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45986.396647569447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45986.396647569447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45986.396647569447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45986.396647569447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45986.396647569447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45986.396647569447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45986.396647569447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45986.396647569447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45986.396647569447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45986.396647569447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45986.396647569447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45986.396647569447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45986.396647569447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45986.396647569447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45986.396647569447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45986.396647569447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45986.396647569447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45986.396647569447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45986.396647569447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45986.396647569447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45986.396647569447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45986.396647569447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45986.396647569447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45986.396647569447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45986.396647569447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45986.396647569447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45986.396647569447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45986.396647569447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45986.396647569447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45986.396647569447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45986.396647569447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45986.396647569447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45986.396647569447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45986.396647569447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45986.396647569447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0.17212210648722248</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5.6960069443448447E-2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45986.396647569447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45986.396647569447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45986.396647569447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45986.396647569447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45986.396647569447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45986.396647569447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45986.396647569447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45986.396647569447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45986.396647569447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45986.396647569447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45986.396647569447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45986.396647569447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45986.396647569447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45986.396647569447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45986.396647569447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45986.396647569447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45986.396647569447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45986.396647569447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45986.396647569447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45986.396647569447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45986.396647569447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45986.396647569447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45986.396647569447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45986.396647569447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45986.396647569447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45986.396647569447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45986.396647569447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45986.396647569447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45986.396647569447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45986.396647569447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45986.396647569447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45986.396647569447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45986.396647569447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45986.396647569447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45986.396647569447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45986.396647569447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45986.396647569447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45986.396647569447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45986.396647569447</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2025-11-25T06:33:14Z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